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2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3.xml" ContentType="application/vnd.openxmlformats-officedocument.drawing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/>
  <mc:AlternateContent xmlns:mc="http://schemas.openxmlformats.org/markup-compatibility/2006">
    <mc:Choice Requires="x15">
      <x15ac:absPath xmlns:x15ac="http://schemas.microsoft.com/office/spreadsheetml/2010/11/ac" url="https://d.docs.live.net/173e0c34c199a463/Desktop/Masters/Research Methods and Professional Practice/Unit 9 - Exercises (Done)/"/>
    </mc:Choice>
  </mc:AlternateContent>
  <xr:revisionPtr revIDLastSave="77" documentId="11_F25DC773A252ABDACC1048D711D87A8A5ADE58ED" xr6:coauthVersionLast="47" xr6:coauthVersionMax="47" xr10:uidLastSave="{D059A4B2-B5D2-4CFD-BE1D-0454165AB422}"/>
  <bookViews>
    <workbookView xWindow="11424" yWindow="0" windowWidth="11712" windowHeight="14496" xr2:uid="{00000000-000D-0000-FFFF-FFFF00000000}"/>
  </bookViews>
  <sheets>
    <sheet name="1" sheetId="1" r:id="rId1"/>
    <sheet name="2" sheetId="2" r:id="rId2"/>
    <sheet name="3" sheetId="3" r:id="rId3"/>
  </sheets>
  <externalReferences>
    <externalReference r:id="rId4"/>
    <externalReference r:id="rId5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S4" i="3" l="1" a="1"/>
  <c r="S4" i="3" s="1"/>
  <c r="P8" i="3"/>
  <c r="P9" i="3" s="1"/>
  <c r="P7" i="3"/>
  <c r="P5" i="3"/>
  <c r="P4" i="3"/>
  <c r="P3" i="3"/>
  <c r="F8" i="3"/>
  <c r="F7" i="3"/>
  <c r="F5" i="3"/>
  <c r="I4" i="3" a="1"/>
  <c r="I4" i="3" s="1"/>
  <c r="F4" i="3"/>
  <c r="F3" i="3"/>
  <c r="F9" i="3" l="1"/>
  <c r="S10" i="3"/>
  <c r="S9" i="3"/>
  <c r="S8" i="3"/>
  <c r="S7" i="3"/>
  <c r="S6" i="3"/>
  <c r="S5" i="3"/>
  <c r="I5" i="3"/>
  <c r="I6" i="3"/>
  <c r="I7" i="3"/>
  <c r="I8" i="3"/>
  <c r="I9" i="3"/>
  <c r="I10" i="3"/>
  <c r="S11" i="3" l="1"/>
  <c r="I11" i="3"/>
  <c r="L4" i="3" s="1"/>
  <c r="V10" i="3" l="1"/>
  <c r="V4" i="3"/>
  <c r="V5" i="3"/>
  <c r="V6" i="3"/>
  <c r="V7" i="3"/>
  <c r="V8" i="3"/>
  <c r="V9" i="3"/>
  <c r="L5" i="3"/>
  <c r="L6" i="3"/>
  <c r="L7" i="3"/>
  <c r="L8" i="3"/>
  <c r="L9" i="3"/>
  <c r="L10" i="3"/>
  <c r="L11" i="3" l="1"/>
  <c r="V11" i="3"/>
  <c r="E40" i="1" l="1"/>
  <c r="E38" i="1"/>
  <c r="E39" i="1"/>
  <c r="E32" i="1"/>
  <c r="E31" i="1"/>
  <c r="E30" i="1"/>
  <c r="E29" i="1"/>
  <c r="E41" i="1" l="1"/>
  <c r="E8" i="1"/>
  <c r="E7" i="1"/>
  <c r="E6" i="1"/>
  <c r="E9" i="1" l="1"/>
  <c r="E17" i="1" s="1"/>
  <c r="E16" i="1" l="1"/>
  <c r="E15" i="1"/>
  <c r="E18" i="1" s="1"/>
</calcChain>
</file>

<file path=xl/sharedStrings.xml><?xml version="1.0" encoding="utf-8"?>
<sst xmlns="http://schemas.openxmlformats.org/spreadsheetml/2006/main" count="339" uniqueCount="35">
  <si>
    <t>Area</t>
  </si>
  <si>
    <t>Brand</t>
  </si>
  <si>
    <t>B</t>
  </si>
  <si>
    <t>Other</t>
  </si>
  <si>
    <t>Frequencies</t>
  </si>
  <si>
    <t>A</t>
  </si>
  <si>
    <t>Area 1</t>
  </si>
  <si>
    <t>Total</t>
  </si>
  <si>
    <t>Percentages</t>
  </si>
  <si>
    <t>Area 2</t>
  </si>
  <si>
    <t>Area 1 and 2 have similar spreads where brand A has the least percentage, Brand B has the second highest and other is the highest. Though Area 2 the spread is smaller than area 1 with the difference between the min and max in area 1 being 44,3% and area 2 being 22%</t>
  </si>
  <si>
    <t>Diet</t>
  </si>
  <si>
    <t>Wtloss</t>
  </si>
  <si>
    <t>Class</t>
  </si>
  <si>
    <t>Relative</t>
  </si>
  <si>
    <t>Diet A</t>
  </si>
  <si>
    <t>n</t>
  </si>
  <si>
    <t>UCB</t>
  </si>
  <si>
    <t>Frequency</t>
  </si>
  <si>
    <t>Mark</t>
  </si>
  <si>
    <t>Mean</t>
  </si>
  <si>
    <t>SD</t>
  </si>
  <si>
    <t xml:space="preserve"> </t>
  </si>
  <si>
    <t>Min</t>
  </si>
  <si>
    <t>Max</t>
  </si>
  <si>
    <t>Range</t>
  </si>
  <si>
    <t>Location A</t>
  </si>
  <si>
    <t>Location B</t>
  </si>
  <si>
    <t>Absent</t>
  </si>
  <si>
    <t>Sparse</t>
  </si>
  <si>
    <t>Abundant</t>
  </si>
  <si>
    <t>In Location A, most of the heather is abundant (46.4%), with sparse also quite high (39.3%). Only a small amount is absent (14.3%). In Location B it’s almost the opposite, with absent being the highest (45.5%), then sparse (31.8%), and abundant the lowest (22.7%). This shows that heather is much more common in Location A, while in Location B it is often missing.</t>
  </si>
  <si>
    <t>Diet A has most of the results around 3–7 kg (0.20 at 3, 0.30 at 5, 0.30 at 7), with very few extreme values (only 0.02 at -1 and 11). It looks fairly balanced, almost symmetric, and centred around the mean of 5.34 kg.</t>
  </si>
  <si>
    <t>Diet B is also centred in the middle, but the biggest group is at 3 kg (0.30) and 5 kg (0.22), with fewer people reaching higher losses like 7 or 9. The mean is lower at 3.71 kg, so overall the weight loss is smaller and more concentrated.</t>
  </si>
  <si>
    <t>Together, this shows Diet A tends to give bigger weight losses on average, while Diet B produces smaller but still consistent results.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</si>
</sst>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00"/>
  </numFmts>
  <fonts count="4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b/>
      <sz val="10"/>
      <name val="MS Sans Serif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/>
  </cellStyleXfs>
  <cellXfs count="22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1" fillId="0" borderId="0" xfId="0" applyFont="1"/>
    <xf numFmtId="164" fontId="0" fillId="0" borderId="0" xfId="0" applyNumberFormat="1" applyAlignment="1">
      <alignment horizontal="center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 vertical="center" wrapText="1"/>
    </xf>
    <xf numFmtId="0" fontId="3" fillId="0" borderId="0" xfId="0" quotePrefix="1" applyFont="1" applyAlignment="1">
      <alignment horizontal="center"/>
    </xf>
    <xf numFmtId="0" fontId="0" fillId="0" borderId="0" xfId="0" quotePrefix="1" applyAlignment="1">
      <alignment horizontal="center"/>
    </xf>
    <xf numFmtId="165" fontId="0" fillId="0" borderId="0" xfId="0" quotePrefix="1" applyNumberFormat="1" applyAlignment="1">
      <alignment horizontal="center"/>
    </xf>
    <xf numFmtId="165" fontId="0" fillId="0" borderId="0" xfId="0" applyNumberFormat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left"/>
    </xf>
    <xf numFmtId="165" fontId="2" fillId="0" borderId="0" xfId="0" applyNumberFormat="1" applyFont="1" applyAlignment="1">
      <alignment horizontal="left"/>
    </xf>
    <xf numFmtId="0" fontId="2" fillId="0" borderId="0" xfId="1"/>
    <xf numFmtId="0" fontId="1" fillId="0" borderId="0" xfId="1" applyFont="1"/>
    <xf numFmtId="0" fontId="1" fillId="0" borderId="0" xfId="1" applyFont="1" applyAlignment="1">
      <alignment horizontal="center"/>
    </xf>
    <xf numFmtId="0" fontId="2" fillId="0" borderId="0" xfId="1" applyAlignment="1">
      <alignment horizontal="center"/>
    </xf>
    <xf numFmtId="0" fontId="1" fillId="0" borderId="0" xfId="1" applyFont="1" applyAlignment="1">
      <alignment horizontal="left"/>
    </xf>
    <xf numFmtId="164" fontId="2" fillId="0" borderId="0" xfId="1" applyNumberFormat="1" applyAlignment="1">
      <alignment horizontal="center"/>
    </xf>
    <xf numFmtId="2" fontId="0" fillId="0" borderId="0" xfId="0" applyNumberFormat="1" applyAlignment="1">
      <alignment horizontal="center"/>
    </xf>
  </cellXfs>
  <cellStyles count="2">
    <cellStyle name="Normal" xfId="0" builtinId="0"/>
    <cellStyle name="Normal 2" xfId="1" xr:uid="{7A3C2308-E158-4BB4-9E47-17B53F8F1CD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2.xml"/><Relationship Id="rId4" Type="http://schemas.openxmlformats.org/officeDocument/2006/relationships/externalLink" Target="externalLinks/externalLink1.xml"/><Relationship Id="rId9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ZA" b="1"/>
              <a:t>Area 1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'1'!$D$15:$D$17</c:f>
              <c:strCache>
                <c:ptCount val="3"/>
                <c:pt idx="0">
                  <c:v>A</c:v>
                </c:pt>
                <c:pt idx="1">
                  <c:v>B</c:v>
                </c:pt>
                <c:pt idx="2">
                  <c:v>Other</c:v>
                </c:pt>
              </c:strCache>
            </c:strRef>
          </c:cat>
          <c:val>
            <c:numRef>
              <c:f>'1'!$E$15:$E$17</c:f>
              <c:numCache>
                <c:formatCode>#\ ##0.0</c:formatCode>
                <c:ptCount val="3"/>
                <c:pt idx="0">
                  <c:v>15.714285714285714</c:v>
                </c:pt>
                <c:pt idx="1">
                  <c:v>24.285714285714285</c:v>
                </c:pt>
                <c:pt idx="2">
                  <c:v>60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019-4B98-8999-16BFECC84F7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528393231"/>
        <c:axId val="1518993231"/>
      </c:barChart>
      <c:catAx>
        <c:axId val="1528393231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ZA" b="1"/>
                  <a:t>Brand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518993231"/>
        <c:crosses val="autoZero"/>
        <c:auto val="1"/>
        <c:lblAlgn val="ctr"/>
        <c:lblOffset val="100"/>
        <c:noMultiLvlLbl val="0"/>
      </c:catAx>
      <c:valAx>
        <c:axId val="1518993231"/>
        <c:scaling>
          <c:orientation val="minMax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ZA" b="1"/>
                  <a:t>Percentage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#\ 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528393231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ZA" b="1"/>
              <a:t>Area 2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'1'!$D$38:$D$40</c:f>
              <c:strCache>
                <c:ptCount val="3"/>
                <c:pt idx="0">
                  <c:v>A</c:v>
                </c:pt>
                <c:pt idx="1">
                  <c:v>B</c:v>
                </c:pt>
                <c:pt idx="2">
                  <c:v>Other</c:v>
                </c:pt>
              </c:strCache>
            </c:strRef>
          </c:cat>
          <c:val>
            <c:numRef>
              <c:f>'1'!$E$38:$E$40</c:f>
              <c:numCache>
                <c:formatCode>#\ ##0.0</c:formatCode>
                <c:ptCount val="3"/>
                <c:pt idx="0">
                  <c:v>21.111111111111111</c:v>
                </c:pt>
                <c:pt idx="1">
                  <c:v>33.333333333333336</c:v>
                </c:pt>
                <c:pt idx="2">
                  <c:v>45.555555555555557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CEA-4559-9B0F-A2B20E6FB39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520249055"/>
        <c:axId val="1520249535"/>
      </c:barChart>
      <c:catAx>
        <c:axId val="1520249055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ZA" b="1"/>
                  <a:t>Brand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520249535"/>
        <c:crosses val="autoZero"/>
        <c:auto val="1"/>
        <c:lblAlgn val="ctr"/>
        <c:lblOffset val="100"/>
        <c:noMultiLvlLbl val="0"/>
      </c:catAx>
      <c:valAx>
        <c:axId val="152024953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ZA" b="1"/>
                  <a:t>Percentage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#\ 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520249055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ZA" b="1"/>
              <a:t>Location A vs Location B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'2'!$B$12</c:f>
              <c:strCache>
                <c:ptCount val="1"/>
                <c:pt idx="0">
                  <c:v>Location A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'2'!$A$13:$A$15</c:f>
              <c:strCache>
                <c:ptCount val="3"/>
                <c:pt idx="0">
                  <c:v>Absent</c:v>
                </c:pt>
                <c:pt idx="1">
                  <c:v>Sparse</c:v>
                </c:pt>
                <c:pt idx="2">
                  <c:v>Abundant</c:v>
                </c:pt>
              </c:strCache>
            </c:strRef>
          </c:cat>
          <c:val>
            <c:numRef>
              <c:f>'2'!$B$13:$B$15</c:f>
              <c:numCache>
                <c:formatCode>#\ ##0.0</c:formatCode>
                <c:ptCount val="3"/>
                <c:pt idx="0">
                  <c:v>14.285714285714286</c:v>
                </c:pt>
                <c:pt idx="1">
                  <c:v>39.285714285714285</c:v>
                </c:pt>
                <c:pt idx="2">
                  <c:v>46.428571428571431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15A-40CB-95C9-52B1E8C6087E}"/>
            </c:ext>
          </c:extLst>
        </c:ser>
        <c:ser>
          <c:idx val="1"/>
          <c:order val="1"/>
          <c:tx>
            <c:strRef>
              <c:f>'2'!$C$12</c:f>
              <c:strCache>
                <c:ptCount val="1"/>
                <c:pt idx="0">
                  <c:v>Location B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'2'!$A$13:$A$15</c:f>
              <c:strCache>
                <c:ptCount val="3"/>
                <c:pt idx="0">
                  <c:v>Absent</c:v>
                </c:pt>
                <c:pt idx="1">
                  <c:v>Sparse</c:v>
                </c:pt>
                <c:pt idx="2">
                  <c:v>Abundant</c:v>
                </c:pt>
              </c:strCache>
            </c:strRef>
          </c:cat>
          <c:val>
            <c:numRef>
              <c:f>'2'!$C$13:$C$15</c:f>
              <c:numCache>
                <c:formatCode>#\ ##0.0</c:formatCode>
                <c:ptCount val="3"/>
                <c:pt idx="0">
                  <c:v>45.454545454545453</c:v>
                </c:pt>
                <c:pt idx="1">
                  <c:v>31.818181818181817</c:v>
                </c:pt>
                <c:pt idx="2">
                  <c:v>22.727272727272727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15A-40CB-95C9-52B1E8C6087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529555087"/>
        <c:axId val="1529551727"/>
      </c:barChart>
      <c:catAx>
        <c:axId val="1529555087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ZA" b="1"/>
                  <a:t>State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529551727"/>
        <c:crosses val="autoZero"/>
        <c:auto val="1"/>
        <c:lblAlgn val="ctr"/>
        <c:lblOffset val="100"/>
        <c:noMultiLvlLbl val="0"/>
      </c:catAx>
      <c:valAx>
        <c:axId val="15295517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ZA" b="1"/>
                  <a:t>Percentage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#\ 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529555087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GB"/>
              <a:t>Diet A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ln>
              <a:solidFill>
                <a:schemeClr val="tx1"/>
              </a:solidFill>
            </a:ln>
          </c:spPr>
          <c:invertIfNegative val="0"/>
          <c:cat>
            <c:numRef>
              <c:f>[1]Diets!$K$4:$K$10</c:f>
              <c:numCache>
                <c:formatCode>General</c:formatCode>
                <c:ptCount val="7"/>
                <c:pt idx="0">
                  <c:v>-1</c:v>
                </c:pt>
                <c:pt idx="1">
                  <c:v>1</c:v>
                </c:pt>
                <c:pt idx="2">
                  <c:v>3</c:v>
                </c:pt>
                <c:pt idx="3">
                  <c:v>5</c:v>
                </c:pt>
                <c:pt idx="4">
                  <c:v>7</c:v>
                </c:pt>
                <c:pt idx="5">
                  <c:v>9</c:v>
                </c:pt>
                <c:pt idx="6">
                  <c:v>11</c:v>
                </c:pt>
              </c:numCache>
            </c:numRef>
          </c:cat>
          <c:val>
            <c:numRef>
              <c:f>[1]Diets!$L$4:$L$10</c:f>
              <c:numCache>
                <c:formatCode>0.00</c:formatCode>
                <c:ptCount val="7"/>
                <c:pt idx="0">
                  <c:v>0.02</c:v>
                </c:pt>
                <c:pt idx="1">
                  <c:v>0.06</c:v>
                </c:pt>
                <c:pt idx="2">
                  <c:v>0.2</c:v>
                </c:pt>
                <c:pt idx="3">
                  <c:v>0.3</c:v>
                </c:pt>
                <c:pt idx="4">
                  <c:v>0.3</c:v>
                </c:pt>
                <c:pt idx="5">
                  <c:v>0.1</c:v>
                </c:pt>
                <c:pt idx="6">
                  <c:v>0.02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419-4A89-B612-C565A2AB268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50224512"/>
        <c:axId val="67326336"/>
      </c:barChart>
      <c:catAx>
        <c:axId val="5022451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GB"/>
                  <a:t>Weight Loss (kg)</a:t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crossAx val="67326336"/>
        <c:crosses val="autoZero"/>
        <c:auto val="1"/>
        <c:lblAlgn val="ctr"/>
        <c:lblOffset val="100"/>
        <c:noMultiLvlLbl val="0"/>
      </c:catAx>
      <c:valAx>
        <c:axId val="67326336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Relative Frequerncy</a:t>
                </a:r>
              </a:p>
            </c:rich>
          </c:tx>
          <c:overlay val="0"/>
        </c:title>
        <c:numFmt formatCode="0.00" sourceLinked="1"/>
        <c:majorTickMark val="out"/>
        <c:minorTickMark val="none"/>
        <c:tickLblPos val="nextTo"/>
        <c:crossAx val="50224512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000000000000011" l="0.70000000000000007" r="0.70000000000000007" t="0.75000000000000011" header="0.30000000000000004" footer="0.30000000000000004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GB"/>
              <a:t>Diet B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invertIfNegative val="0"/>
          <c:val>
            <c:numRef>
              <c:f>'3'!$V$4:$V$10</c:f>
              <c:numCache>
                <c:formatCode>0.00</c:formatCode>
                <c:ptCount val="7"/>
                <c:pt idx="0">
                  <c:v>0.06</c:v>
                </c:pt>
                <c:pt idx="1">
                  <c:v>0.2</c:v>
                </c:pt>
                <c:pt idx="2">
                  <c:v>0.3</c:v>
                </c:pt>
                <c:pt idx="3">
                  <c:v>0.22</c:v>
                </c:pt>
                <c:pt idx="4">
                  <c:v>0.16</c:v>
                </c:pt>
                <c:pt idx="5">
                  <c:v>0.04</c:v>
                </c:pt>
                <c:pt idx="6">
                  <c:v>0.02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F21-4D11-AF4B-1F109585414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50224512"/>
        <c:axId val="67326336"/>
      </c:barChart>
      <c:catAx>
        <c:axId val="5022451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GB"/>
                  <a:t>Weight Loss (kg)</a:t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crossAx val="67326336"/>
        <c:crosses val="autoZero"/>
        <c:auto val="1"/>
        <c:lblAlgn val="ctr"/>
        <c:lblOffset val="100"/>
        <c:noMultiLvlLbl val="0"/>
      </c:catAx>
      <c:valAx>
        <c:axId val="67326336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Relative Frequerncy</a:t>
                </a:r>
              </a:p>
            </c:rich>
          </c:tx>
          <c:overlay val="0"/>
        </c:title>
        <c:numFmt formatCode="0.00" sourceLinked="1"/>
        <c:majorTickMark val="out"/>
        <c:minorTickMark val="none"/>
        <c:tickLblPos val="nextTo"/>
        <c:crossAx val="50224512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000000000000011" l="0.70000000000000007" r="0.70000000000000007" t="0.75000000000000011" header="0.30000000000000004" footer="0.30000000000000004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5.xml"/><Relationship Id="rId1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22860</xdr:colOff>
      <xdr:row>2</xdr:row>
      <xdr:rowOff>26670</xdr:rowOff>
    </xdr:from>
    <xdr:to>
      <xdr:col>13</xdr:col>
      <xdr:colOff>571500</xdr:colOff>
      <xdr:row>23</xdr:row>
      <xdr:rowOff>114300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BA1F8C60-B5EB-31A7-E722-9407ECED801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15</xdr:col>
      <xdr:colOff>76200</xdr:colOff>
      <xdr:row>2</xdr:row>
      <xdr:rowOff>26670</xdr:rowOff>
    </xdr:from>
    <xdr:to>
      <xdr:col>22</xdr:col>
      <xdr:colOff>571500</xdr:colOff>
      <xdr:row>23</xdr:row>
      <xdr:rowOff>137160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FCA24A97-A89A-777F-5E2C-52311990B2E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121920</xdr:colOff>
      <xdr:row>0</xdr:row>
      <xdr:rowOff>171450</xdr:rowOff>
    </xdr:from>
    <xdr:to>
      <xdr:col>10</xdr:col>
      <xdr:colOff>426720</xdr:colOff>
      <xdr:row>15</xdr:row>
      <xdr:rowOff>171450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E7DE572A-12D2-EAB9-31C6-81885589F511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19049</xdr:colOff>
      <xdr:row>12</xdr:row>
      <xdr:rowOff>19049</xdr:rowOff>
    </xdr:from>
    <xdr:to>
      <xdr:col>10</xdr:col>
      <xdr:colOff>590549</xdr:colOff>
      <xdr:row>34</xdr:row>
      <xdr:rowOff>142874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5002C569-22E5-46E9-B26B-61841D2068F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13</xdr:col>
      <xdr:colOff>449580</xdr:colOff>
      <xdr:row>11</xdr:row>
      <xdr:rowOff>152400</xdr:rowOff>
    </xdr:from>
    <xdr:to>
      <xdr:col>21</xdr:col>
      <xdr:colOff>533400</xdr:colOff>
      <xdr:row>34</xdr:row>
      <xdr:rowOff>93345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4CCEB8B1-175F-4079-892A-AF0DA4B44CC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matthewbo\Downloads\Exa%209.3B.xlsx" TargetMode="External"/><Relationship Id="rId1" Type="http://schemas.openxmlformats.org/officeDocument/2006/relationships/externalLinkPath" Target="file:///C:\Users\matthewbo\Downloads\Exa%209.3B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matthewbo\Downloads\Exa%209.1D.xlsx" TargetMode="External"/><Relationship Id="rId1" Type="http://schemas.openxmlformats.org/officeDocument/2006/relationships/externalLinkPath" Target="file:///C:\Users\matthewbo\Downloads\Exa%209.1D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Diets"/>
      <sheetName val="Sheet2"/>
      <sheetName val="Sheet3"/>
    </sheetNames>
    <sheetDataSet>
      <sheetData sheetId="0">
        <row r="4">
          <cell r="K4">
            <v>-1</v>
          </cell>
          <cell r="L4">
            <v>0.02</v>
          </cell>
        </row>
        <row r="5">
          <cell r="K5">
            <v>1</v>
          </cell>
          <cell r="L5">
            <v>0.06</v>
          </cell>
        </row>
        <row r="6">
          <cell r="K6">
            <v>3</v>
          </cell>
          <cell r="L6">
            <v>0.2</v>
          </cell>
        </row>
        <row r="7">
          <cell r="K7">
            <v>5</v>
          </cell>
          <cell r="L7">
            <v>0.3</v>
          </cell>
        </row>
        <row r="8">
          <cell r="K8">
            <v>7</v>
          </cell>
          <cell r="L8">
            <v>0.3</v>
          </cell>
        </row>
        <row r="9">
          <cell r="K9">
            <v>9</v>
          </cell>
          <cell r="L9">
            <v>0.1</v>
          </cell>
        </row>
        <row r="10">
          <cell r="K10">
            <v>11</v>
          </cell>
          <cell r="L10">
            <v>0.02</v>
          </cell>
        </row>
      </sheetData>
      <sheetData sheetId="1"/>
      <sheetData sheetId="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heet1"/>
      <sheetName val="Sheet2"/>
      <sheetName val="Sheet3"/>
    </sheetNames>
    <sheetDataSet>
      <sheetData sheetId="0">
        <row r="15">
          <cell r="D15" t="str">
            <v>A</v>
          </cell>
          <cell r="E15">
            <v>15.714285714285714</v>
          </cell>
        </row>
        <row r="16">
          <cell r="D16" t="str">
            <v>B</v>
          </cell>
          <cell r="E16">
            <v>24.285714285714285</v>
          </cell>
        </row>
        <row r="17">
          <cell r="D17" t="str">
            <v>Other</v>
          </cell>
          <cell r="E17">
            <v>60</v>
          </cell>
        </row>
      </sheetData>
      <sheetData sheetId="1" refreshError="1"/>
      <sheetData sheetId="2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161"/>
  <sheetViews>
    <sheetView tabSelected="1" topLeftCell="A2" workbookViewId="0">
      <selection activeCell="A33" sqref="A33"/>
    </sheetView>
  </sheetViews>
  <sheetFormatPr defaultRowHeight="14.4" x14ac:dyDescent="0.3"/>
  <sheetData>
    <row r="1" spans="1:5" x14ac:dyDescent="0.3">
      <c r="A1" s="1" t="s">
        <v>0</v>
      </c>
      <c r="B1" s="1" t="s">
        <v>1</v>
      </c>
    </row>
    <row r="2" spans="1:5" x14ac:dyDescent="0.3">
      <c r="A2" s="2">
        <v>1</v>
      </c>
      <c r="B2" s="3" t="s">
        <v>2</v>
      </c>
    </row>
    <row r="3" spans="1:5" x14ac:dyDescent="0.3">
      <c r="A3" s="2">
        <v>1</v>
      </c>
      <c r="B3" s="3" t="s">
        <v>3</v>
      </c>
      <c r="D3" s="4" t="s">
        <v>4</v>
      </c>
    </row>
    <row r="4" spans="1:5" x14ac:dyDescent="0.3">
      <c r="A4" s="2">
        <v>1</v>
      </c>
      <c r="B4" s="2" t="s">
        <v>5</v>
      </c>
      <c r="D4" s="4"/>
    </row>
    <row r="5" spans="1:5" x14ac:dyDescent="0.3">
      <c r="A5" s="2">
        <v>1</v>
      </c>
      <c r="B5" s="3" t="s">
        <v>2</v>
      </c>
      <c r="D5" s="4"/>
      <c r="E5" s="1" t="s">
        <v>6</v>
      </c>
    </row>
    <row r="6" spans="1:5" x14ac:dyDescent="0.3">
      <c r="A6" s="2">
        <v>1</v>
      </c>
      <c r="B6" s="3" t="s">
        <v>3</v>
      </c>
      <c r="D6" s="1" t="s">
        <v>5</v>
      </c>
      <c r="E6" s="2">
        <f>COUNTIF(B2:B71,"A")</f>
        <v>11</v>
      </c>
    </row>
    <row r="7" spans="1:5" x14ac:dyDescent="0.3">
      <c r="A7" s="2">
        <v>1</v>
      </c>
      <c r="B7" s="2" t="s">
        <v>5</v>
      </c>
      <c r="D7" s="1" t="s">
        <v>2</v>
      </c>
      <c r="E7" s="2">
        <f>COUNTIF(B2:B71,"B")</f>
        <v>17</v>
      </c>
    </row>
    <row r="8" spans="1:5" x14ac:dyDescent="0.3">
      <c r="A8" s="2">
        <v>1</v>
      </c>
      <c r="B8" s="3" t="s">
        <v>3</v>
      </c>
      <c r="D8" s="1" t="s">
        <v>3</v>
      </c>
      <c r="E8" s="2">
        <f>COUNTIF(B2:B71,"Other")</f>
        <v>42</v>
      </c>
    </row>
    <row r="9" spans="1:5" x14ac:dyDescent="0.3">
      <c r="A9" s="2">
        <v>1</v>
      </c>
      <c r="B9" s="3" t="s">
        <v>3</v>
      </c>
      <c r="D9" s="1" t="s">
        <v>7</v>
      </c>
      <c r="E9" s="1">
        <f>SUM(E6:E8)</f>
        <v>70</v>
      </c>
    </row>
    <row r="10" spans="1:5" x14ac:dyDescent="0.3">
      <c r="A10" s="2">
        <v>1</v>
      </c>
      <c r="B10" s="3" t="s">
        <v>3</v>
      </c>
      <c r="D10" s="4"/>
    </row>
    <row r="11" spans="1:5" x14ac:dyDescent="0.3">
      <c r="A11" s="2">
        <v>1</v>
      </c>
      <c r="B11" s="3" t="s">
        <v>3</v>
      </c>
      <c r="D11" s="4"/>
    </row>
    <row r="12" spans="1:5" x14ac:dyDescent="0.3">
      <c r="A12" s="2">
        <v>1</v>
      </c>
      <c r="B12" s="3" t="s">
        <v>2</v>
      </c>
      <c r="D12" s="4" t="s">
        <v>8</v>
      </c>
    </row>
    <row r="13" spans="1:5" x14ac:dyDescent="0.3">
      <c r="A13" s="2">
        <v>1</v>
      </c>
      <c r="B13" s="3" t="s">
        <v>3</v>
      </c>
      <c r="D13" s="4"/>
    </row>
    <row r="14" spans="1:5" x14ac:dyDescent="0.3">
      <c r="A14" s="2">
        <v>1</v>
      </c>
      <c r="B14" s="3" t="s">
        <v>3</v>
      </c>
      <c r="D14" s="4"/>
      <c r="E14" s="1" t="s">
        <v>6</v>
      </c>
    </row>
    <row r="15" spans="1:5" x14ac:dyDescent="0.3">
      <c r="A15" s="2">
        <v>1</v>
      </c>
      <c r="B15" s="2" t="s">
        <v>5</v>
      </c>
      <c r="D15" s="1" t="s">
        <v>5</v>
      </c>
      <c r="E15" s="5">
        <f>100*E6/E$9</f>
        <v>15.714285714285714</v>
      </c>
    </row>
    <row r="16" spans="1:5" x14ac:dyDescent="0.3">
      <c r="A16" s="2">
        <v>1</v>
      </c>
      <c r="B16" s="2" t="s">
        <v>5</v>
      </c>
      <c r="D16" s="1" t="s">
        <v>2</v>
      </c>
      <c r="E16" s="5">
        <f>100*E7/E$9</f>
        <v>24.285714285714285</v>
      </c>
    </row>
    <row r="17" spans="1:23" x14ac:dyDescent="0.3">
      <c r="A17" s="2">
        <v>1</v>
      </c>
      <c r="B17" s="2" t="s">
        <v>5</v>
      </c>
      <c r="D17" s="1" t="s">
        <v>3</v>
      </c>
      <c r="E17" s="5">
        <f>100*E8/E$9</f>
        <v>60</v>
      </c>
    </row>
    <row r="18" spans="1:23" x14ac:dyDescent="0.3">
      <c r="A18" s="2">
        <v>1</v>
      </c>
      <c r="B18" s="3" t="s">
        <v>2</v>
      </c>
      <c r="D18" s="1" t="s">
        <v>7</v>
      </c>
      <c r="E18" s="1">
        <f>SUM(E15:E17)</f>
        <v>100</v>
      </c>
    </row>
    <row r="19" spans="1:23" x14ac:dyDescent="0.3">
      <c r="A19" s="2">
        <v>1</v>
      </c>
      <c r="B19" s="2" t="s">
        <v>5</v>
      </c>
    </row>
    <row r="20" spans="1:23" x14ac:dyDescent="0.3">
      <c r="A20" s="2">
        <v>1</v>
      </c>
      <c r="B20" s="3" t="s">
        <v>3</v>
      </c>
    </row>
    <row r="21" spans="1:23" x14ac:dyDescent="0.3">
      <c r="A21" s="2">
        <v>1</v>
      </c>
      <c r="B21" s="3" t="s">
        <v>2</v>
      </c>
    </row>
    <row r="22" spans="1:23" x14ac:dyDescent="0.3">
      <c r="A22" s="2">
        <v>1</v>
      </c>
      <c r="B22" s="2" t="s">
        <v>5</v>
      </c>
    </row>
    <row r="23" spans="1:23" x14ac:dyDescent="0.3">
      <c r="A23" s="2">
        <v>1</v>
      </c>
      <c r="B23" s="3" t="s">
        <v>2</v>
      </c>
    </row>
    <row r="24" spans="1:23" x14ac:dyDescent="0.3">
      <c r="A24" s="2">
        <v>1</v>
      </c>
      <c r="B24" s="3" t="s">
        <v>3</v>
      </c>
    </row>
    <row r="25" spans="1:23" x14ac:dyDescent="0.3">
      <c r="A25" s="2">
        <v>1</v>
      </c>
      <c r="B25" s="3" t="s">
        <v>3</v>
      </c>
    </row>
    <row r="26" spans="1:23" x14ac:dyDescent="0.3">
      <c r="A26" s="2">
        <v>1</v>
      </c>
      <c r="B26" s="3" t="s">
        <v>2</v>
      </c>
      <c r="D26" s="4" t="s">
        <v>4</v>
      </c>
      <c r="G26" s="7" t="s">
        <v>10</v>
      </c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</row>
    <row r="27" spans="1:23" x14ac:dyDescent="0.3">
      <c r="A27" s="2">
        <v>1</v>
      </c>
      <c r="B27" s="3" t="s">
        <v>2</v>
      </c>
      <c r="D27" s="4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</row>
    <row r="28" spans="1:23" x14ac:dyDescent="0.3">
      <c r="A28" s="2">
        <v>1</v>
      </c>
      <c r="B28" s="3" t="s">
        <v>3</v>
      </c>
      <c r="D28" s="4"/>
      <c r="E28" s="1" t="s">
        <v>9</v>
      </c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</row>
    <row r="29" spans="1:23" x14ac:dyDescent="0.3">
      <c r="A29" s="2">
        <v>1</v>
      </c>
      <c r="B29" s="3" t="s">
        <v>3</v>
      </c>
      <c r="D29" s="1" t="s">
        <v>5</v>
      </c>
      <c r="E29" s="2">
        <f>COUNTIF(B72:B161,"A")</f>
        <v>19</v>
      </c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</row>
    <row r="30" spans="1:23" x14ac:dyDescent="0.3">
      <c r="A30" s="2">
        <v>1</v>
      </c>
      <c r="B30" s="3" t="s">
        <v>3</v>
      </c>
      <c r="D30" s="1" t="s">
        <v>2</v>
      </c>
      <c r="E30" s="2">
        <f>COUNTIF(B72:B161,"B")</f>
        <v>30</v>
      </c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</row>
    <row r="31" spans="1:23" x14ac:dyDescent="0.3">
      <c r="A31" s="2">
        <v>1</v>
      </c>
      <c r="B31" s="3" t="s">
        <v>3</v>
      </c>
      <c r="D31" s="1" t="s">
        <v>3</v>
      </c>
      <c r="E31" s="2">
        <f>COUNTIF(B72:B161,"Other")</f>
        <v>41</v>
      </c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</row>
    <row r="32" spans="1:23" x14ac:dyDescent="0.3">
      <c r="A32" s="2">
        <v>1</v>
      </c>
      <c r="B32" s="3" t="s">
        <v>3</v>
      </c>
      <c r="D32" s="1" t="s">
        <v>7</v>
      </c>
      <c r="E32" s="1">
        <f>SUM(E29:E31)</f>
        <v>90</v>
      </c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</row>
    <row r="33" spans="1:5" x14ac:dyDescent="0.3">
      <c r="A33" s="2">
        <v>1</v>
      </c>
      <c r="B33" s="3" t="s">
        <v>2</v>
      </c>
      <c r="D33" s="4"/>
    </row>
    <row r="34" spans="1:5" x14ac:dyDescent="0.3">
      <c r="A34" s="2">
        <v>1</v>
      </c>
      <c r="B34" s="3" t="s">
        <v>2</v>
      </c>
      <c r="D34" s="4"/>
    </row>
    <row r="35" spans="1:5" x14ac:dyDescent="0.3">
      <c r="A35" s="2">
        <v>1</v>
      </c>
      <c r="B35" s="3" t="s">
        <v>3</v>
      </c>
      <c r="D35" s="4" t="s">
        <v>8</v>
      </c>
    </row>
    <row r="36" spans="1:5" x14ac:dyDescent="0.3">
      <c r="A36" s="2">
        <v>1</v>
      </c>
      <c r="B36" s="3" t="s">
        <v>3</v>
      </c>
      <c r="D36" s="4"/>
    </row>
    <row r="37" spans="1:5" x14ac:dyDescent="0.3">
      <c r="A37" s="2">
        <v>1</v>
      </c>
      <c r="B37" s="3" t="s">
        <v>2</v>
      </c>
      <c r="D37" s="4"/>
      <c r="E37" s="1" t="s">
        <v>9</v>
      </c>
    </row>
    <row r="38" spans="1:5" x14ac:dyDescent="0.3">
      <c r="A38" s="2">
        <v>1</v>
      </c>
      <c r="B38" s="3" t="s">
        <v>2</v>
      </c>
      <c r="D38" s="1" t="s">
        <v>5</v>
      </c>
      <c r="E38" s="5">
        <f>100*E29/E$32</f>
        <v>21.111111111111111</v>
      </c>
    </row>
    <row r="39" spans="1:5" x14ac:dyDescent="0.3">
      <c r="A39" s="2">
        <v>1</v>
      </c>
      <c r="B39" s="3" t="s">
        <v>2</v>
      </c>
      <c r="D39" s="1" t="s">
        <v>2</v>
      </c>
      <c r="E39" s="5">
        <f>100*E30/E$32</f>
        <v>33.333333333333336</v>
      </c>
    </row>
    <row r="40" spans="1:5" x14ac:dyDescent="0.3">
      <c r="A40" s="2">
        <v>1</v>
      </c>
      <c r="B40" s="3" t="s">
        <v>3</v>
      </c>
      <c r="D40" s="1" t="s">
        <v>3</v>
      </c>
      <c r="E40" s="5">
        <f>100*E31/E$32</f>
        <v>45.555555555555557</v>
      </c>
    </row>
    <row r="41" spans="1:5" x14ac:dyDescent="0.3">
      <c r="A41" s="2">
        <v>1</v>
      </c>
      <c r="B41" s="3" t="s">
        <v>3</v>
      </c>
      <c r="D41" s="1" t="s">
        <v>7</v>
      </c>
      <c r="E41" s="1">
        <f>SUM(E38:E40)</f>
        <v>100</v>
      </c>
    </row>
    <row r="42" spans="1:5" x14ac:dyDescent="0.3">
      <c r="A42" s="2">
        <v>1</v>
      </c>
      <c r="B42" s="3" t="s">
        <v>2</v>
      </c>
    </row>
    <row r="43" spans="1:5" x14ac:dyDescent="0.3">
      <c r="A43" s="2">
        <v>1</v>
      </c>
      <c r="B43" s="3" t="s">
        <v>3</v>
      </c>
    </row>
    <row r="44" spans="1:5" x14ac:dyDescent="0.3">
      <c r="A44" s="2">
        <v>1</v>
      </c>
      <c r="B44" s="3" t="s">
        <v>3</v>
      </c>
    </row>
    <row r="45" spans="1:5" x14ac:dyDescent="0.3">
      <c r="A45" s="2">
        <v>1</v>
      </c>
      <c r="B45" s="3" t="s">
        <v>3</v>
      </c>
    </row>
    <row r="46" spans="1:5" x14ac:dyDescent="0.3">
      <c r="A46" s="2">
        <v>1</v>
      </c>
      <c r="B46" s="3" t="s">
        <v>3</v>
      </c>
    </row>
    <row r="47" spans="1:5" x14ac:dyDescent="0.3">
      <c r="A47" s="2">
        <v>1</v>
      </c>
      <c r="B47" s="3" t="s">
        <v>3</v>
      </c>
    </row>
    <row r="48" spans="1:5" x14ac:dyDescent="0.3">
      <c r="A48" s="2">
        <v>1</v>
      </c>
      <c r="B48" s="3" t="s">
        <v>3</v>
      </c>
    </row>
    <row r="49" spans="1:2" x14ac:dyDescent="0.3">
      <c r="A49" s="2">
        <v>1</v>
      </c>
      <c r="B49" s="3" t="s">
        <v>3</v>
      </c>
    </row>
    <row r="50" spans="1:2" x14ac:dyDescent="0.3">
      <c r="A50" s="2">
        <v>1</v>
      </c>
      <c r="B50" s="3" t="s">
        <v>3</v>
      </c>
    </row>
    <row r="51" spans="1:2" x14ac:dyDescent="0.3">
      <c r="A51" s="2">
        <v>1</v>
      </c>
      <c r="B51" s="3" t="s">
        <v>3</v>
      </c>
    </row>
    <row r="52" spans="1:2" x14ac:dyDescent="0.3">
      <c r="A52" s="2">
        <v>1</v>
      </c>
      <c r="B52" s="2" t="s">
        <v>5</v>
      </c>
    </row>
    <row r="53" spans="1:2" x14ac:dyDescent="0.3">
      <c r="A53" s="2">
        <v>1</v>
      </c>
      <c r="B53" s="3" t="s">
        <v>3</v>
      </c>
    </row>
    <row r="54" spans="1:2" x14ac:dyDescent="0.3">
      <c r="A54" s="2">
        <v>1</v>
      </c>
      <c r="B54" s="2" t="s">
        <v>5</v>
      </c>
    </row>
    <row r="55" spans="1:2" x14ac:dyDescent="0.3">
      <c r="A55" s="2">
        <v>1</v>
      </c>
      <c r="B55" s="3" t="s">
        <v>3</v>
      </c>
    </row>
    <row r="56" spans="1:2" x14ac:dyDescent="0.3">
      <c r="A56" s="2">
        <v>1</v>
      </c>
      <c r="B56" s="3" t="s">
        <v>3</v>
      </c>
    </row>
    <row r="57" spans="1:2" x14ac:dyDescent="0.3">
      <c r="A57" s="2">
        <v>1</v>
      </c>
      <c r="B57" s="3" t="s">
        <v>3</v>
      </c>
    </row>
    <row r="58" spans="1:2" x14ac:dyDescent="0.3">
      <c r="A58" s="2">
        <v>1</v>
      </c>
      <c r="B58" s="2" t="s">
        <v>5</v>
      </c>
    </row>
    <row r="59" spans="1:2" x14ac:dyDescent="0.3">
      <c r="A59" s="2">
        <v>1</v>
      </c>
      <c r="B59" s="2" t="s">
        <v>5</v>
      </c>
    </row>
    <row r="60" spans="1:2" x14ac:dyDescent="0.3">
      <c r="A60" s="2">
        <v>1</v>
      </c>
      <c r="B60" s="3" t="s">
        <v>3</v>
      </c>
    </row>
    <row r="61" spans="1:2" x14ac:dyDescent="0.3">
      <c r="A61" s="2">
        <v>1</v>
      </c>
      <c r="B61" s="3" t="s">
        <v>3</v>
      </c>
    </row>
    <row r="62" spans="1:2" x14ac:dyDescent="0.3">
      <c r="A62" s="2">
        <v>1</v>
      </c>
      <c r="B62" s="3" t="s">
        <v>3</v>
      </c>
    </row>
    <row r="63" spans="1:2" x14ac:dyDescent="0.3">
      <c r="A63" s="2">
        <v>1</v>
      </c>
      <c r="B63" s="3" t="s">
        <v>3</v>
      </c>
    </row>
    <row r="64" spans="1:2" x14ac:dyDescent="0.3">
      <c r="A64" s="2">
        <v>1</v>
      </c>
      <c r="B64" s="3" t="s">
        <v>3</v>
      </c>
    </row>
    <row r="65" spans="1:2" x14ac:dyDescent="0.3">
      <c r="A65" s="2">
        <v>1</v>
      </c>
      <c r="B65" s="3" t="s">
        <v>3</v>
      </c>
    </row>
    <row r="66" spans="1:2" x14ac:dyDescent="0.3">
      <c r="A66" s="2">
        <v>1</v>
      </c>
      <c r="B66" s="3" t="s">
        <v>2</v>
      </c>
    </row>
    <row r="67" spans="1:2" x14ac:dyDescent="0.3">
      <c r="A67" s="2">
        <v>1</v>
      </c>
      <c r="B67" s="3" t="s">
        <v>3</v>
      </c>
    </row>
    <row r="68" spans="1:2" x14ac:dyDescent="0.3">
      <c r="A68" s="2">
        <v>1</v>
      </c>
      <c r="B68" s="3" t="s">
        <v>2</v>
      </c>
    </row>
    <row r="69" spans="1:2" x14ac:dyDescent="0.3">
      <c r="A69" s="2">
        <v>1</v>
      </c>
      <c r="B69" s="3" t="s">
        <v>3</v>
      </c>
    </row>
    <row r="70" spans="1:2" x14ac:dyDescent="0.3">
      <c r="A70" s="2">
        <v>1</v>
      </c>
      <c r="B70" s="3" t="s">
        <v>3</v>
      </c>
    </row>
    <row r="71" spans="1:2" x14ac:dyDescent="0.3">
      <c r="A71" s="2">
        <v>1</v>
      </c>
      <c r="B71" s="3" t="s">
        <v>2</v>
      </c>
    </row>
    <row r="72" spans="1:2" x14ac:dyDescent="0.3">
      <c r="A72" s="2">
        <v>2</v>
      </c>
      <c r="B72" s="2" t="s">
        <v>5</v>
      </c>
    </row>
    <row r="73" spans="1:2" x14ac:dyDescent="0.3">
      <c r="A73" s="2">
        <v>2</v>
      </c>
      <c r="B73" s="2" t="s">
        <v>2</v>
      </c>
    </row>
    <row r="74" spans="1:2" x14ac:dyDescent="0.3">
      <c r="A74" s="2">
        <v>2</v>
      </c>
      <c r="B74" s="2" t="s">
        <v>5</v>
      </c>
    </row>
    <row r="75" spans="1:2" x14ac:dyDescent="0.3">
      <c r="A75" s="2">
        <v>2</v>
      </c>
      <c r="B75" s="2" t="s">
        <v>3</v>
      </c>
    </row>
    <row r="76" spans="1:2" x14ac:dyDescent="0.3">
      <c r="A76" s="2">
        <v>2</v>
      </c>
      <c r="B76" s="2" t="s">
        <v>5</v>
      </c>
    </row>
    <row r="77" spans="1:2" x14ac:dyDescent="0.3">
      <c r="A77" s="2">
        <v>2</v>
      </c>
      <c r="B77" s="2" t="s">
        <v>2</v>
      </c>
    </row>
    <row r="78" spans="1:2" x14ac:dyDescent="0.3">
      <c r="A78" s="2">
        <v>2</v>
      </c>
      <c r="B78" s="2" t="s">
        <v>3</v>
      </c>
    </row>
    <row r="79" spans="1:2" x14ac:dyDescent="0.3">
      <c r="A79" s="2">
        <v>2</v>
      </c>
      <c r="B79" s="2" t="s">
        <v>3</v>
      </c>
    </row>
    <row r="80" spans="1:2" x14ac:dyDescent="0.3">
      <c r="A80" s="2">
        <v>2</v>
      </c>
      <c r="B80" s="2" t="s">
        <v>2</v>
      </c>
    </row>
    <row r="81" spans="1:2" x14ac:dyDescent="0.3">
      <c r="A81" s="2">
        <v>2</v>
      </c>
      <c r="B81" s="2" t="s">
        <v>2</v>
      </c>
    </row>
    <row r="82" spans="1:2" x14ac:dyDescent="0.3">
      <c r="A82" s="2">
        <v>2</v>
      </c>
      <c r="B82" s="2" t="s">
        <v>3</v>
      </c>
    </row>
    <row r="83" spans="1:2" x14ac:dyDescent="0.3">
      <c r="A83" s="2">
        <v>2</v>
      </c>
      <c r="B83" s="2" t="s">
        <v>2</v>
      </c>
    </row>
    <row r="84" spans="1:2" x14ac:dyDescent="0.3">
      <c r="A84" s="2">
        <v>2</v>
      </c>
      <c r="B84" s="2" t="s">
        <v>2</v>
      </c>
    </row>
    <row r="85" spans="1:2" x14ac:dyDescent="0.3">
      <c r="A85" s="2">
        <v>2</v>
      </c>
      <c r="B85" s="2" t="s">
        <v>3</v>
      </c>
    </row>
    <row r="86" spans="1:2" x14ac:dyDescent="0.3">
      <c r="A86" s="2">
        <v>2</v>
      </c>
      <c r="B86" s="2" t="s">
        <v>3</v>
      </c>
    </row>
    <row r="87" spans="1:2" x14ac:dyDescent="0.3">
      <c r="A87" s="2">
        <v>2</v>
      </c>
      <c r="B87" s="2" t="s">
        <v>5</v>
      </c>
    </row>
    <row r="88" spans="1:2" x14ac:dyDescent="0.3">
      <c r="A88" s="2">
        <v>2</v>
      </c>
      <c r="B88" s="2" t="s">
        <v>2</v>
      </c>
    </row>
    <row r="89" spans="1:2" x14ac:dyDescent="0.3">
      <c r="A89" s="2">
        <v>2</v>
      </c>
      <c r="B89" s="2" t="s">
        <v>5</v>
      </c>
    </row>
    <row r="90" spans="1:2" x14ac:dyDescent="0.3">
      <c r="A90" s="2">
        <v>2</v>
      </c>
      <c r="B90" s="2" t="s">
        <v>3</v>
      </c>
    </row>
    <row r="91" spans="1:2" x14ac:dyDescent="0.3">
      <c r="A91" s="2">
        <v>2</v>
      </c>
      <c r="B91" s="2" t="s">
        <v>2</v>
      </c>
    </row>
    <row r="92" spans="1:2" x14ac:dyDescent="0.3">
      <c r="A92" s="2">
        <v>2</v>
      </c>
      <c r="B92" s="2" t="s">
        <v>3</v>
      </c>
    </row>
    <row r="93" spans="1:2" x14ac:dyDescent="0.3">
      <c r="A93" s="2">
        <v>2</v>
      </c>
      <c r="B93" s="2" t="s">
        <v>3</v>
      </c>
    </row>
    <row r="94" spans="1:2" x14ac:dyDescent="0.3">
      <c r="A94" s="2">
        <v>2</v>
      </c>
      <c r="B94" s="2" t="s">
        <v>5</v>
      </c>
    </row>
    <row r="95" spans="1:2" x14ac:dyDescent="0.3">
      <c r="A95" s="2">
        <v>2</v>
      </c>
      <c r="B95" s="2" t="s">
        <v>3</v>
      </c>
    </row>
    <row r="96" spans="1:2" x14ac:dyDescent="0.3">
      <c r="A96" s="2">
        <v>2</v>
      </c>
      <c r="B96" s="2" t="s">
        <v>5</v>
      </c>
    </row>
    <row r="97" spans="1:2" x14ac:dyDescent="0.3">
      <c r="A97" s="2">
        <v>2</v>
      </c>
      <c r="B97" s="2" t="s">
        <v>2</v>
      </c>
    </row>
    <row r="98" spans="1:2" x14ac:dyDescent="0.3">
      <c r="A98" s="2">
        <v>2</v>
      </c>
      <c r="B98" s="2" t="s">
        <v>3</v>
      </c>
    </row>
    <row r="99" spans="1:2" x14ac:dyDescent="0.3">
      <c r="A99" s="2">
        <v>2</v>
      </c>
      <c r="B99" s="2" t="s">
        <v>2</v>
      </c>
    </row>
    <row r="100" spans="1:2" x14ac:dyDescent="0.3">
      <c r="A100" s="2">
        <v>2</v>
      </c>
      <c r="B100" s="2" t="s">
        <v>3</v>
      </c>
    </row>
    <row r="101" spans="1:2" x14ac:dyDescent="0.3">
      <c r="A101" s="2">
        <v>2</v>
      </c>
      <c r="B101" s="2" t="s">
        <v>2</v>
      </c>
    </row>
    <row r="102" spans="1:2" x14ac:dyDescent="0.3">
      <c r="A102" s="2">
        <v>2</v>
      </c>
      <c r="B102" s="2" t="s">
        <v>3</v>
      </c>
    </row>
    <row r="103" spans="1:2" x14ac:dyDescent="0.3">
      <c r="A103" s="2">
        <v>2</v>
      </c>
      <c r="B103" s="2" t="s">
        <v>2</v>
      </c>
    </row>
    <row r="104" spans="1:2" x14ac:dyDescent="0.3">
      <c r="A104" s="2">
        <v>2</v>
      </c>
      <c r="B104" s="2" t="s">
        <v>3</v>
      </c>
    </row>
    <row r="105" spans="1:2" x14ac:dyDescent="0.3">
      <c r="A105" s="2">
        <v>2</v>
      </c>
      <c r="B105" s="2" t="s">
        <v>2</v>
      </c>
    </row>
    <row r="106" spans="1:2" x14ac:dyDescent="0.3">
      <c r="A106" s="2">
        <v>2</v>
      </c>
      <c r="B106" s="2" t="s">
        <v>5</v>
      </c>
    </row>
    <row r="107" spans="1:2" x14ac:dyDescent="0.3">
      <c r="A107" s="2">
        <v>2</v>
      </c>
      <c r="B107" s="2" t="s">
        <v>5</v>
      </c>
    </row>
    <row r="108" spans="1:2" x14ac:dyDescent="0.3">
      <c r="A108" s="2">
        <v>2</v>
      </c>
      <c r="B108" s="2" t="s">
        <v>3</v>
      </c>
    </row>
    <row r="109" spans="1:2" x14ac:dyDescent="0.3">
      <c r="A109" s="2">
        <v>2</v>
      </c>
      <c r="B109" s="2" t="s">
        <v>2</v>
      </c>
    </row>
    <row r="110" spans="1:2" x14ac:dyDescent="0.3">
      <c r="A110" s="2">
        <v>2</v>
      </c>
      <c r="B110" s="2" t="s">
        <v>3</v>
      </c>
    </row>
    <row r="111" spans="1:2" x14ac:dyDescent="0.3">
      <c r="A111" s="2">
        <v>2</v>
      </c>
      <c r="B111" s="2" t="s">
        <v>3</v>
      </c>
    </row>
    <row r="112" spans="1:2" x14ac:dyDescent="0.3">
      <c r="A112" s="2">
        <v>2</v>
      </c>
      <c r="B112" s="2" t="s">
        <v>5</v>
      </c>
    </row>
    <row r="113" spans="1:2" x14ac:dyDescent="0.3">
      <c r="A113" s="2">
        <v>2</v>
      </c>
      <c r="B113" s="2" t="s">
        <v>2</v>
      </c>
    </row>
    <row r="114" spans="1:2" x14ac:dyDescent="0.3">
      <c r="A114" s="2">
        <v>2</v>
      </c>
      <c r="B114" s="2" t="s">
        <v>2</v>
      </c>
    </row>
    <row r="115" spans="1:2" x14ac:dyDescent="0.3">
      <c r="A115" s="2">
        <v>2</v>
      </c>
      <c r="B115" s="2" t="s">
        <v>3</v>
      </c>
    </row>
    <row r="116" spans="1:2" x14ac:dyDescent="0.3">
      <c r="A116" s="2">
        <v>2</v>
      </c>
      <c r="B116" s="2" t="s">
        <v>3</v>
      </c>
    </row>
    <row r="117" spans="1:2" x14ac:dyDescent="0.3">
      <c r="A117" s="2">
        <v>2</v>
      </c>
      <c r="B117" s="2" t="s">
        <v>3</v>
      </c>
    </row>
    <row r="118" spans="1:2" x14ac:dyDescent="0.3">
      <c r="A118" s="2">
        <v>2</v>
      </c>
      <c r="B118" s="2" t="s">
        <v>3</v>
      </c>
    </row>
    <row r="119" spans="1:2" x14ac:dyDescent="0.3">
      <c r="A119" s="2">
        <v>2</v>
      </c>
      <c r="B119" s="2" t="s">
        <v>2</v>
      </c>
    </row>
    <row r="120" spans="1:2" x14ac:dyDescent="0.3">
      <c r="A120" s="2">
        <v>2</v>
      </c>
      <c r="B120" s="2" t="s">
        <v>2</v>
      </c>
    </row>
    <row r="121" spans="1:2" x14ac:dyDescent="0.3">
      <c r="A121" s="2">
        <v>2</v>
      </c>
      <c r="B121" s="2" t="s">
        <v>2</v>
      </c>
    </row>
    <row r="122" spans="1:2" x14ac:dyDescent="0.3">
      <c r="A122" s="2">
        <v>2</v>
      </c>
      <c r="B122" s="2" t="s">
        <v>3</v>
      </c>
    </row>
    <row r="123" spans="1:2" x14ac:dyDescent="0.3">
      <c r="A123" s="2">
        <v>2</v>
      </c>
      <c r="B123" s="2" t="s">
        <v>3</v>
      </c>
    </row>
    <row r="124" spans="1:2" x14ac:dyDescent="0.3">
      <c r="A124" s="2">
        <v>2</v>
      </c>
      <c r="B124" s="2" t="s">
        <v>2</v>
      </c>
    </row>
    <row r="125" spans="1:2" x14ac:dyDescent="0.3">
      <c r="A125" s="2">
        <v>2</v>
      </c>
      <c r="B125" s="2" t="s">
        <v>2</v>
      </c>
    </row>
    <row r="126" spans="1:2" x14ac:dyDescent="0.3">
      <c r="A126" s="2">
        <v>2</v>
      </c>
      <c r="B126" s="2" t="s">
        <v>5</v>
      </c>
    </row>
    <row r="127" spans="1:2" x14ac:dyDescent="0.3">
      <c r="A127" s="2">
        <v>2</v>
      </c>
      <c r="B127" s="2" t="s">
        <v>3</v>
      </c>
    </row>
    <row r="128" spans="1:2" x14ac:dyDescent="0.3">
      <c r="A128" s="2">
        <v>2</v>
      </c>
      <c r="B128" s="2" t="s">
        <v>2</v>
      </c>
    </row>
    <row r="129" spans="1:2" x14ac:dyDescent="0.3">
      <c r="A129" s="2">
        <v>2</v>
      </c>
      <c r="B129" s="2" t="s">
        <v>5</v>
      </c>
    </row>
    <row r="130" spans="1:2" x14ac:dyDescent="0.3">
      <c r="A130" s="2">
        <v>2</v>
      </c>
      <c r="B130" s="2" t="s">
        <v>5</v>
      </c>
    </row>
    <row r="131" spans="1:2" x14ac:dyDescent="0.3">
      <c r="A131" s="2">
        <v>2</v>
      </c>
      <c r="B131" s="2" t="s">
        <v>2</v>
      </c>
    </row>
    <row r="132" spans="1:2" x14ac:dyDescent="0.3">
      <c r="A132" s="2">
        <v>2</v>
      </c>
      <c r="B132" s="2" t="s">
        <v>3</v>
      </c>
    </row>
    <row r="133" spans="1:2" x14ac:dyDescent="0.3">
      <c r="A133" s="2">
        <v>2</v>
      </c>
      <c r="B133" s="2" t="s">
        <v>3</v>
      </c>
    </row>
    <row r="134" spans="1:2" x14ac:dyDescent="0.3">
      <c r="A134" s="2">
        <v>2</v>
      </c>
      <c r="B134" s="2" t="s">
        <v>3</v>
      </c>
    </row>
    <row r="135" spans="1:2" x14ac:dyDescent="0.3">
      <c r="A135" s="2">
        <v>2</v>
      </c>
      <c r="B135" s="2" t="s">
        <v>2</v>
      </c>
    </row>
    <row r="136" spans="1:2" x14ac:dyDescent="0.3">
      <c r="A136" s="2">
        <v>2</v>
      </c>
      <c r="B136" s="2" t="s">
        <v>3</v>
      </c>
    </row>
    <row r="137" spans="1:2" x14ac:dyDescent="0.3">
      <c r="A137" s="2">
        <v>2</v>
      </c>
      <c r="B137" s="2" t="s">
        <v>3</v>
      </c>
    </row>
    <row r="138" spans="1:2" x14ac:dyDescent="0.3">
      <c r="A138" s="2">
        <v>2</v>
      </c>
      <c r="B138" s="2" t="s">
        <v>5</v>
      </c>
    </row>
    <row r="139" spans="1:2" x14ac:dyDescent="0.3">
      <c r="A139" s="2">
        <v>2</v>
      </c>
      <c r="B139" s="2" t="s">
        <v>3</v>
      </c>
    </row>
    <row r="140" spans="1:2" x14ac:dyDescent="0.3">
      <c r="A140" s="2">
        <v>2</v>
      </c>
      <c r="B140" s="2" t="s">
        <v>5</v>
      </c>
    </row>
    <row r="141" spans="1:2" x14ac:dyDescent="0.3">
      <c r="A141" s="2">
        <v>2</v>
      </c>
      <c r="B141" s="2" t="s">
        <v>2</v>
      </c>
    </row>
    <row r="142" spans="1:2" x14ac:dyDescent="0.3">
      <c r="A142" s="2">
        <v>2</v>
      </c>
      <c r="B142" s="2" t="s">
        <v>2</v>
      </c>
    </row>
    <row r="143" spans="1:2" x14ac:dyDescent="0.3">
      <c r="A143" s="2">
        <v>2</v>
      </c>
      <c r="B143" s="2" t="s">
        <v>3</v>
      </c>
    </row>
    <row r="144" spans="1:2" x14ac:dyDescent="0.3">
      <c r="A144" s="2">
        <v>2</v>
      </c>
      <c r="B144" s="2" t="s">
        <v>3</v>
      </c>
    </row>
    <row r="145" spans="1:2" x14ac:dyDescent="0.3">
      <c r="A145" s="2">
        <v>2</v>
      </c>
      <c r="B145" s="2" t="s">
        <v>2</v>
      </c>
    </row>
    <row r="146" spans="1:2" x14ac:dyDescent="0.3">
      <c r="A146" s="2">
        <v>2</v>
      </c>
      <c r="B146" s="2" t="s">
        <v>3</v>
      </c>
    </row>
    <row r="147" spans="1:2" x14ac:dyDescent="0.3">
      <c r="A147" s="2">
        <v>2</v>
      </c>
      <c r="B147" s="2" t="s">
        <v>5</v>
      </c>
    </row>
    <row r="148" spans="1:2" x14ac:dyDescent="0.3">
      <c r="A148" s="2">
        <v>2</v>
      </c>
      <c r="B148" s="2" t="s">
        <v>3</v>
      </c>
    </row>
    <row r="149" spans="1:2" x14ac:dyDescent="0.3">
      <c r="A149" s="2">
        <v>2</v>
      </c>
      <c r="B149" s="2" t="s">
        <v>5</v>
      </c>
    </row>
    <row r="150" spans="1:2" x14ac:dyDescent="0.3">
      <c r="A150" s="2">
        <v>2</v>
      </c>
      <c r="B150" s="2" t="s">
        <v>3</v>
      </c>
    </row>
    <row r="151" spans="1:2" x14ac:dyDescent="0.3">
      <c r="A151" s="2">
        <v>2</v>
      </c>
      <c r="B151" s="2" t="s">
        <v>3</v>
      </c>
    </row>
    <row r="152" spans="1:2" x14ac:dyDescent="0.3">
      <c r="A152" s="2">
        <v>2</v>
      </c>
      <c r="B152" s="2" t="s">
        <v>3</v>
      </c>
    </row>
    <row r="153" spans="1:2" x14ac:dyDescent="0.3">
      <c r="A153" s="2">
        <v>2</v>
      </c>
      <c r="B153" s="2" t="s">
        <v>3</v>
      </c>
    </row>
    <row r="154" spans="1:2" x14ac:dyDescent="0.3">
      <c r="A154" s="2">
        <v>2</v>
      </c>
      <c r="B154" s="2" t="s">
        <v>3</v>
      </c>
    </row>
    <row r="155" spans="1:2" x14ac:dyDescent="0.3">
      <c r="A155" s="2">
        <v>2</v>
      </c>
      <c r="B155" s="2" t="s">
        <v>5</v>
      </c>
    </row>
    <row r="156" spans="1:2" x14ac:dyDescent="0.3">
      <c r="A156" s="2">
        <v>2</v>
      </c>
      <c r="B156" s="2" t="s">
        <v>2</v>
      </c>
    </row>
    <row r="157" spans="1:2" x14ac:dyDescent="0.3">
      <c r="A157" s="2">
        <v>2</v>
      </c>
      <c r="B157" s="2" t="s">
        <v>5</v>
      </c>
    </row>
    <row r="158" spans="1:2" x14ac:dyDescent="0.3">
      <c r="A158" s="2">
        <v>2</v>
      </c>
      <c r="B158" s="2" t="s">
        <v>2</v>
      </c>
    </row>
    <row r="159" spans="1:2" x14ac:dyDescent="0.3">
      <c r="A159" s="2">
        <v>2</v>
      </c>
      <c r="B159" s="2" t="s">
        <v>2</v>
      </c>
    </row>
    <row r="160" spans="1:2" x14ac:dyDescent="0.3">
      <c r="A160" s="2">
        <v>2</v>
      </c>
      <c r="B160" s="2" t="s">
        <v>3</v>
      </c>
    </row>
    <row r="161" spans="1:2" x14ac:dyDescent="0.3">
      <c r="A161" s="2">
        <v>2</v>
      </c>
      <c r="B161" s="2" t="s">
        <v>3</v>
      </c>
    </row>
  </sheetData>
  <mergeCells count="1">
    <mergeCell ref="G26:W32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A9B9C6-7965-4777-828A-F21F6A207E3E}">
  <dimension ref="A1:K21"/>
  <sheetViews>
    <sheetView workbookViewId="0">
      <selection activeCell="G22" sqref="G22"/>
    </sheetView>
  </sheetViews>
  <sheetFormatPr defaultRowHeight="14.4" x14ac:dyDescent="0.3"/>
  <cols>
    <col min="1" max="1" width="11.88671875" bestFit="1" customWidth="1"/>
    <col min="2" max="2" width="10.33203125" bestFit="1" customWidth="1"/>
    <col min="3" max="3" width="10.44140625" bestFit="1" customWidth="1"/>
  </cols>
  <sheetData>
    <row r="1" spans="1:3" x14ac:dyDescent="0.3">
      <c r="A1" s="19" t="s">
        <v>4</v>
      </c>
      <c r="B1" s="15"/>
      <c r="C1" s="15"/>
    </row>
    <row r="3" spans="1:3" x14ac:dyDescent="0.3">
      <c r="A3" s="15"/>
      <c r="B3" s="17" t="s">
        <v>26</v>
      </c>
      <c r="C3" s="17" t="s">
        <v>27</v>
      </c>
    </row>
    <row r="4" spans="1:3" x14ac:dyDescent="0.3">
      <c r="A4" s="17" t="s">
        <v>28</v>
      </c>
      <c r="B4" s="18">
        <v>8</v>
      </c>
      <c r="C4" s="18">
        <v>20</v>
      </c>
    </row>
    <row r="5" spans="1:3" x14ac:dyDescent="0.3">
      <c r="A5" s="17" t="s">
        <v>29</v>
      </c>
      <c r="B5" s="18">
        <v>22</v>
      </c>
      <c r="C5" s="18">
        <v>14</v>
      </c>
    </row>
    <row r="6" spans="1:3" x14ac:dyDescent="0.3">
      <c r="A6" s="17" t="s">
        <v>30</v>
      </c>
      <c r="B6" s="18">
        <v>26</v>
      </c>
      <c r="C6" s="18">
        <v>10</v>
      </c>
    </row>
    <row r="7" spans="1:3" x14ac:dyDescent="0.3">
      <c r="A7" s="17" t="s">
        <v>7</v>
      </c>
      <c r="B7" s="17">
        <v>56</v>
      </c>
      <c r="C7" s="17">
        <v>44</v>
      </c>
    </row>
    <row r="8" spans="1:3" x14ac:dyDescent="0.3">
      <c r="A8" s="17"/>
      <c r="B8" s="15"/>
      <c r="C8" s="15"/>
    </row>
    <row r="10" spans="1:3" x14ac:dyDescent="0.3">
      <c r="A10" s="16" t="s">
        <v>8</v>
      </c>
      <c r="B10" s="15"/>
      <c r="C10" s="18"/>
    </row>
    <row r="11" spans="1:3" x14ac:dyDescent="0.3">
      <c r="A11" s="16"/>
      <c r="B11" s="15"/>
      <c r="C11" s="18"/>
    </row>
    <row r="12" spans="1:3" x14ac:dyDescent="0.3">
      <c r="A12" s="16"/>
      <c r="B12" s="17" t="s">
        <v>26</v>
      </c>
      <c r="C12" s="17" t="s">
        <v>27</v>
      </c>
    </row>
    <row r="13" spans="1:3" x14ac:dyDescent="0.3">
      <c r="A13" s="17" t="s">
        <v>28</v>
      </c>
      <c r="B13" s="20">
        <v>14.285714285714286</v>
      </c>
      <c r="C13" s="20">
        <v>45.454545454545453</v>
      </c>
    </row>
    <row r="14" spans="1:3" x14ac:dyDescent="0.3">
      <c r="A14" s="17" t="s">
        <v>29</v>
      </c>
      <c r="B14" s="20">
        <v>39.285714285714285</v>
      </c>
      <c r="C14" s="20">
        <v>31.818181818181817</v>
      </c>
    </row>
    <row r="15" spans="1:3" x14ac:dyDescent="0.3">
      <c r="A15" s="17" t="s">
        <v>30</v>
      </c>
      <c r="B15" s="20">
        <v>46.428571428571431</v>
      </c>
      <c r="C15" s="20">
        <v>22.727272727272727</v>
      </c>
    </row>
    <row r="16" spans="1:3" x14ac:dyDescent="0.3">
      <c r="A16" s="17" t="s">
        <v>7</v>
      </c>
      <c r="B16" s="17">
        <v>100</v>
      </c>
      <c r="C16" s="17">
        <v>100</v>
      </c>
    </row>
    <row r="18" spans="1:11" x14ac:dyDescent="0.3">
      <c r="A18" s="7" t="s">
        <v>31</v>
      </c>
      <c r="B18" s="7"/>
      <c r="C18" s="7"/>
      <c r="D18" s="7"/>
      <c r="E18" s="7"/>
      <c r="F18" s="7"/>
      <c r="G18" s="7"/>
      <c r="H18" s="7"/>
      <c r="I18" s="7"/>
      <c r="J18" s="7"/>
      <c r="K18" s="7"/>
    </row>
    <row r="19" spans="1:11" x14ac:dyDescent="0.3">
      <c r="A19" s="7"/>
      <c r="B19" s="7"/>
      <c r="C19" s="7"/>
      <c r="D19" s="7"/>
      <c r="E19" s="7"/>
      <c r="F19" s="7"/>
      <c r="G19" s="7"/>
      <c r="H19" s="7"/>
      <c r="I19" s="7"/>
      <c r="J19" s="7"/>
      <c r="K19" s="7"/>
    </row>
    <row r="20" spans="1:11" x14ac:dyDescent="0.3">
      <c r="A20" s="7"/>
      <c r="B20" s="7"/>
      <c r="C20" s="7"/>
      <c r="D20" s="7"/>
      <c r="E20" s="7"/>
      <c r="F20" s="7"/>
      <c r="G20" s="7"/>
      <c r="H20" s="7"/>
      <c r="I20" s="7"/>
      <c r="J20" s="7"/>
      <c r="K20" s="7"/>
    </row>
    <row r="21" spans="1:11" x14ac:dyDescent="0.3">
      <c r="A21" s="7"/>
      <c r="B21" s="7"/>
      <c r="C21" s="7"/>
      <c r="D21" s="7"/>
      <c r="E21" s="7"/>
      <c r="F21" s="7"/>
      <c r="G21" s="7"/>
      <c r="H21" s="7"/>
      <c r="I21" s="7"/>
      <c r="J21" s="7"/>
      <c r="K21" s="7"/>
    </row>
  </sheetData>
  <mergeCells count="1">
    <mergeCell ref="A18:K21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0A4A3D-2A80-4FD9-A9A0-967BEFA1D225}">
  <dimension ref="A1:V101"/>
  <sheetViews>
    <sheetView topLeftCell="C7" workbookViewId="0">
      <selection activeCell="E11" sqref="E11"/>
    </sheetView>
  </sheetViews>
  <sheetFormatPr defaultRowHeight="14.4" x14ac:dyDescent="0.3"/>
  <cols>
    <col min="9" max="9" width="10.6640625" customWidth="1"/>
    <col min="12" max="12" width="10.6640625" customWidth="1"/>
  </cols>
  <sheetData>
    <row r="1" spans="1:22" x14ac:dyDescent="0.3">
      <c r="A1" s="8" t="s">
        <v>11</v>
      </c>
      <c r="B1" s="8" t="s">
        <v>12</v>
      </c>
    </row>
    <row r="2" spans="1:22" x14ac:dyDescent="0.3">
      <c r="A2" s="9" t="s">
        <v>5</v>
      </c>
      <c r="B2" s="10">
        <v>3.7090000000000001</v>
      </c>
      <c r="K2" s="1" t="s">
        <v>13</v>
      </c>
      <c r="L2" s="1" t="s">
        <v>14</v>
      </c>
      <c r="U2" s="1" t="s">
        <v>13</v>
      </c>
      <c r="V2" s="1" t="s">
        <v>14</v>
      </c>
    </row>
    <row r="3" spans="1:22" x14ac:dyDescent="0.3">
      <c r="A3" s="9" t="s">
        <v>5</v>
      </c>
      <c r="B3" s="10">
        <v>7.0869999999999997</v>
      </c>
      <c r="D3" s="1" t="s">
        <v>15</v>
      </c>
      <c r="E3" s="1" t="s">
        <v>16</v>
      </c>
      <c r="F3" s="2">
        <f>COUNT(B2:B51)</f>
        <v>50</v>
      </c>
      <c r="H3" s="1" t="s">
        <v>17</v>
      </c>
      <c r="I3" s="1" t="s">
        <v>18</v>
      </c>
      <c r="K3" s="1" t="s">
        <v>19</v>
      </c>
      <c r="L3" s="1" t="s">
        <v>18</v>
      </c>
      <c r="N3" s="1" t="s">
        <v>15</v>
      </c>
      <c r="O3" s="1" t="s">
        <v>16</v>
      </c>
      <c r="P3" s="2">
        <f>COUNT(B52:B101)</f>
        <v>50</v>
      </c>
      <c r="R3" s="1" t="s">
        <v>17</v>
      </c>
      <c r="S3" s="1" t="s">
        <v>18</v>
      </c>
      <c r="U3" s="1" t="s">
        <v>19</v>
      </c>
      <c r="V3" s="1" t="s">
        <v>18</v>
      </c>
    </row>
    <row r="4" spans="1:22" x14ac:dyDescent="0.3">
      <c r="A4" s="9" t="s">
        <v>5</v>
      </c>
      <c r="B4" s="10">
        <v>6.7539999999999996</v>
      </c>
      <c r="E4" s="1" t="s">
        <v>20</v>
      </c>
      <c r="F4" s="11">
        <f>AVERAGE(B2:B51)</f>
        <v>5.3411999999999988</v>
      </c>
      <c r="H4" s="2">
        <v>0</v>
      </c>
      <c r="I4" s="2">
        <f t="array" ref="I4:I10">FREQUENCY(B2:B51,H4:H10)</f>
        <v>1</v>
      </c>
      <c r="K4" s="2">
        <v>-1</v>
      </c>
      <c r="L4" s="21">
        <f>I4/I$11</f>
        <v>0.02</v>
      </c>
      <c r="O4" s="1" t="s">
        <v>20</v>
      </c>
      <c r="P4" s="11">
        <f>AVERAGE(B52:B101)</f>
        <v>3.709960000000001</v>
      </c>
      <c r="R4" s="2">
        <v>0</v>
      </c>
      <c r="S4" s="2">
        <f t="array" ref="S4:S10">FREQUENCY(B52:B101,R4:R10)</f>
        <v>3</v>
      </c>
      <c r="U4" s="2">
        <v>-1</v>
      </c>
      <c r="V4" s="21">
        <f>S4/S$11</f>
        <v>0.06</v>
      </c>
    </row>
    <row r="5" spans="1:22" x14ac:dyDescent="0.3">
      <c r="A5" s="9" t="s">
        <v>5</v>
      </c>
      <c r="B5" s="10">
        <v>8.9939999999999998</v>
      </c>
      <c r="E5" s="1" t="s">
        <v>21</v>
      </c>
      <c r="F5" s="11">
        <f>STDEV(B2:B51)</f>
        <v>2.5356026132351492</v>
      </c>
      <c r="H5" s="2">
        <v>2</v>
      </c>
      <c r="I5" s="2">
        <v>3</v>
      </c>
      <c r="K5" s="2">
        <v>1</v>
      </c>
      <c r="L5" s="21">
        <f t="shared" ref="L5:L10" si="0">I5/I$11</f>
        <v>0.06</v>
      </c>
      <c r="O5" s="1" t="s">
        <v>21</v>
      </c>
      <c r="P5" s="11">
        <f>STDEV(B52:B101)</f>
        <v>2.7690419986349206</v>
      </c>
      <c r="R5" s="2">
        <v>2</v>
      </c>
      <c r="S5" s="2">
        <v>10</v>
      </c>
      <c r="U5" s="2">
        <v>1</v>
      </c>
      <c r="V5" s="21">
        <f>S5/S$11</f>
        <v>0.2</v>
      </c>
    </row>
    <row r="6" spans="1:22" x14ac:dyDescent="0.3">
      <c r="A6" s="9" t="s">
        <v>5</v>
      </c>
      <c r="B6" s="10">
        <v>9.077</v>
      </c>
      <c r="F6" t="s">
        <v>22</v>
      </c>
      <c r="H6" s="2">
        <v>4</v>
      </c>
      <c r="I6" s="2">
        <v>10</v>
      </c>
      <c r="K6" s="2">
        <v>3</v>
      </c>
      <c r="L6" s="21">
        <f t="shared" si="0"/>
        <v>0.2</v>
      </c>
      <c r="P6" t="s">
        <v>22</v>
      </c>
      <c r="R6" s="2">
        <v>4</v>
      </c>
      <c r="S6" s="2">
        <v>15</v>
      </c>
      <c r="U6" s="2">
        <v>3</v>
      </c>
      <c r="V6" s="21">
        <f t="shared" ref="V6:V10" si="1">S6/S$11</f>
        <v>0.3</v>
      </c>
    </row>
    <row r="7" spans="1:22" x14ac:dyDescent="0.3">
      <c r="A7" s="9" t="s">
        <v>5</v>
      </c>
      <c r="B7" s="10">
        <v>6.4130000000000003</v>
      </c>
      <c r="E7" s="1" t="s">
        <v>23</v>
      </c>
      <c r="F7" s="11">
        <f>MIN(B2:B51)</f>
        <v>-1.7150000000000001</v>
      </c>
      <c r="H7" s="2">
        <v>6</v>
      </c>
      <c r="I7" s="2">
        <v>15</v>
      </c>
      <c r="K7" s="2">
        <v>5</v>
      </c>
      <c r="L7" s="21">
        <f t="shared" si="0"/>
        <v>0.3</v>
      </c>
      <c r="O7" s="1" t="s">
        <v>23</v>
      </c>
      <c r="P7" s="11">
        <f>MIN(B52:B101)</f>
        <v>-4.1479999999999997</v>
      </c>
      <c r="R7" s="2">
        <v>6</v>
      </c>
      <c r="S7" s="2">
        <v>11</v>
      </c>
      <c r="U7" s="2">
        <v>5</v>
      </c>
      <c r="V7" s="21">
        <f t="shared" si="1"/>
        <v>0.22</v>
      </c>
    </row>
    <row r="8" spans="1:22" x14ac:dyDescent="0.3">
      <c r="A8" s="9" t="s">
        <v>5</v>
      </c>
      <c r="B8" s="10">
        <v>5.8769999999999998</v>
      </c>
      <c r="E8" s="1" t="s">
        <v>24</v>
      </c>
      <c r="F8" s="11">
        <f>MAX(B2:B51)</f>
        <v>10.061999999999999</v>
      </c>
      <c r="H8" s="2">
        <v>8</v>
      </c>
      <c r="I8" s="2">
        <v>15</v>
      </c>
      <c r="K8" s="2">
        <v>7</v>
      </c>
      <c r="L8" s="21">
        <f t="shared" si="0"/>
        <v>0.3</v>
      </c>
      <c r="O8" s="1" t="s">
        <v>24</v>
      </c>
      <c r="P8" s="11">
        <f>MAX(B52:B101)</f>
        <v>10.539</v>
      </c>
      <c r="R8" s="2">
        <v>8</v>
      </c>
      <c r="S8" s="2">
        <v>8</v>
      </c>
      <c r="U8" s="2">
        <v>7</v>
      </c>
      <c r="V8" s="21">
        <f t="shared" si="1"/>
        <v>0.16</v>
      </c>
    </row>
    <row r="9" spans="1:22" x14ac:dyDescent="0.3">
      <c r="A9" s="9" t="s">
        <v>5</v>
      </c>
      <c r="B9" s="10">
        <v>2.5720000000000001</v>
      </c>
      <c r="E9" s="1" t="s">
        <v>25</v>
      </c>
      <c r="F9" s="11">
        <f>F8-F7</f>
        <v>11.776999999999999</v>
      </c>
      <c r="H9" s="2">
        <v>10</v>
      </c>
      <c r="I9" s="2">
        <v>5</v>
      </c>
      <c r="K9" s="2">
        <v>9</v>
      </c>
      <c r="L9" s="21">
        <f t="shared" si="0"/>
        <v>0.1</v>
      </c>
      <c r="O9" s="1" t="s">
        <v>25</v>
      </c>
      <c r="P9" s="11">
        <f>P8-P7</f>
        <v>14.686999999999999</v>
      </c>
      <c r="R9" s="2">
        <v>10</v>
      </c>
      <c r="S9" s="2">
        <v>2</v>
      </c>
      <c r="U9" s="2">
        <v>9</v>
      </c>
      <c r="V9" s="21">
        <f t="shared" si="1"/>
        <v>0.04</v>
      </c>
    </row>
    <row r="10" spans="1:22" x14ac:dyDescent="0.3">
      <c r="A10" s="9" t="s">
        <v>5</v>
      </c>
      <c r="B10" s="10">
        <v>7.52</v>
      </c>
      <c r="H10" s="2">
        <v>12</v>
      </c>
      <c r="I10" s="2">
        <v>1</v>
      </c>
      <c r="K10" s="2">
        <v>11</v>
      </c>
      <c r="L10" s="21">
        <f t="shared" si="0"/>
        <v>0.02</v>
      </c>
      <c r="R10" s="2">
        <v>12</v>
      </c>
      <c r="S10" s="2">
        <v>1</v>
      </c>
      <c r="U10" s="2">
        <v>11</v>
      </c>
      <c r="V10" s="21">
        <f t="shared" si="1"/>
        <v>0.02</v>
      </c>
    </row>
    <row r="11" spans="1:22" x14ac:dyDescent="0.3">
      <c r="A11" s="9" t="s">
        <v>5</v>
      </c>
      <c r="B11" s="10">
        <v>6.8810000000000002</v>
      </c>
      <c r="H11" s="1" t="s">
        <v>7</v>
      </c>
      <c r="I11" s="1">
        <f>SUM(I4:I10)</f>
        <v>50</v>
      </c>
      <c r="K11" s="1" t="s">
        <v>7</v>
      </c>
      <c r="L11" s="1">
        <f>SUM(L4:L10)</f>
        <v>1</v>
      </c>
      <c r="R11" s="1" t="s">
        <v>7</v>
      </c>
      <c r="S11" s="1">
        <f>SUM(S4:S10)</f>
        <v>50</v>
      </c>
      <c r="U11" s="1" t="s">
        <v>7</v>
      </c>
      <c r="V11" s="1">
        <f>SUM(V4:V10)</f>
        <v>1</v>
      </c>
    </row>
    <row r="12" spans="1:22" x14ac:dyDescent="0.3">
      <c r="A12" s="9" t="s">
        <v>5</v>
      </c>
      <c r="B12" s="10">
        <v>7.2649999999999997</v>
      </c>
    </row>
    <row r="13" spans="1:22" x14ac:dyDescent="0.3">
      <c r="A13" s="9" t="s">
        <v>5</v>
      </c>
      <c r="B13" s="10">
        <v>3.4769999999999999</v>
      </c>
    </row>
    <row r="14" spans="1:22" x14ac:dyDescent="0.3">
      <c r="A14" s="9" t="s">
        <v>5</v>
      </c>
      <c r="B14" s="10">
        <v>3.7549999999999999</v>
      </c>
    </row>
    <row r="15" spans="1:22" x14ac:dyDescent="0.3">
      <c r="A15" s="9" t="s">
        <v>5</v>
      </c>
      <c r="B15" s="10">
        <v>8.76</v>
      </c>
    </row>
    <row r="16" spans="1:22" x14ac:dyDescent="0.3">
      <c r="A16" s="9" t="s">
        <v>5</v>
      </c>
      <c r="B16" s="10">
        <v>7.032</v>
      </c>
      <c r="C16" s="12"/>
      <c r="D16" s="12"/>
      <c r="E16" s="12"/>
      <c r="F16" s="12"/>
      <c r="G16" s="12"/>
      <c r="H16" s="12"/>
      <c r="I16" s="12"/>
    </row>
    <row r="17" spans="1:9" x14ac:dyDescent="0.3">
      <c r="A17" s="9" t="s">
        <v>5</v>
      </c>
      <c r="B17" s="10">
        <v>9.0519999999999996</v>
      </c>
      <c r="C17" s="12"/>
      <c r="D17" s="12"/>
      <c r="E17" s="12"/>
      <c r="F17" s="12"/>
      <c r="G17" s="12"/>
      <c r="H17" s="12"/>
      <c r="I17" s="12"/>
    </row>
    <row r="18" spans="1:9" x14ac:dyDescent="0.3">
      <c r="A18" s="9" t="s">
        <v>5</v>
      </c>
      <c r="B18" s="10">
        <v>10.061999999999999</v>
      </c>
      <c r="C18" s="12"/>
      <c r="D18" s="12"/>
      <c r="E18" s="12"/>
      <c r="F18" s="12"/>
      <c r="G18" s="12"/>
      <c r="H18" s="12"/>
      <c r="I18" s="12"/>
    </row>
    <row r="19" spans="1:9" x14ac:dyDescent="0.3">
      <c r="A19" s="9" t="s">
        <v>5</v>
      </c>
      <c r="B19" s="10">
        <v>4.84</v>
      </c>
      <c r="C19" s="12"/>
      <c r="D19" s="12"/>
      <c r="E19" s="12"/>
      <c r="F19" s="12"/>
      <c r="G19" s="12"/>
      <c r="H19" s="12"/>
      <c r="I19" s="12"/>
    </row>
    <row r="20" spans="1:9" x14ac:dyDescent="0.3">
      <c r="A20" s="9" t="s">
        <v>5</v>
      </c>
      <c r="B20" s="10">
        <v>6.4489999999999998</v>
      </c>
      <c r="C20" s="12"/>
      <c r="D20" s="12"/>
      <c r="E20" s="12"/>
      <c r="F20" s="12"/>
      <c r="G20" s="12"/>
      <c r="H20" s="12"/>
      <c r="I20" s="12"/>
    </row>
    <row r="21" spans="1:9" x14ac:dyDescent="0.3">
      <c r="A21" s="9" t="s">
        <v>5</v>
      </c>
      <c r="B21" s="10">
        <v>9.0190000000000001</v>
      </c>
      <c r="C21" s="12"/>
      <c r="D21" s="12"/>
      <c r="E21" s="12"/>
      <c r="F21" s="12"/>
      <c r="G21" s="12"/>
      <c r="H21" s="12"/>
      <c r="I21" s="12"/>
    </row>
    <row r="22" spans="1:9" x14ac:dyDescent="0.3">
      <c r="A22" s="9" t="s">
        <v>5</v>
      </c>
      <c r="B22" s="10">
        <v>-1.7150000000000001</v>
      </c>
      <c r="C22" s="12"/>
      <c r="D22" s="12"/>
      <c r="E22" s="12"/>
      <c r="F22" s="12"/>
      <c r="G22" s="12"/>
      <c r="H22" s="12"/>
      <c r="I22" s="12"/>
    </row>
    <row r="23" spans="1:9" x14ac:dyDescent="0.3">
      <c r="A23" s="9" t="s">
        <v>5</v>
      </c>
      <c r="B23" s="10">
        <v>4.718</v>
      </c>
      <c r="C23" s="12"/>
      <c r="D23" s="13"/>
      <c r="E23" s="13"/>
      <c r="F23" s="13"/>
      <c r="G23" s="12"/>
      <c r="H23" s="12"/>
      <c r="I23" s="12"/>
    </row>
    <row r="24" spans="1:9" x14ac:dyDescent="0.3">
      <c r="A24" s="9" t="s">
        <v>5</v>
      </c>
      <c r="B24" s="10">
        <v>4.0069999999999997</v>
      </c>
      <c r="C24" s="12"/>
      <c r="D24" s="13"/>
      <c r="E24" s="13"/>
      <c r="F24" s="14"/>
      <c r="G24" s="12"/>
      <c r="H24" s="12"/>
      <c r="I24" s="12"/>
    </row>
    <row r="25" spans="1:9" x14ac:dyDescent="0.3">
      <c r="A25" s="9" t="s">
        <v>5</v>
      </c>
      <c r="B25" s="10">
        <v>7.2409999999999997</v>
      </c>
      <c r="C25" s="12"/>
      <c r="D25" s="13"/>
      <c r="E25" s="13"/>
      <c r="F25" s="14"/>
      <c r="G25" s="12"/>
      <c r="H25" s="12"/>
      <c r="I25" s="12"/>
    </row>
    <row r="26" spans="1:9" x14ac:dyDescent="0.3">
      <c r="A26" s="9" t="s">
        <v>5</v>
      </c>
      <c r="B26" s="10">
        <v>2.1280000000000001</v>
      </c>
      <c r="C26" s="12"/>
      <c r="D26" s="12"/>
      <c r="E26" s="12"/>
      <c r="F26" s="12"/>
      <c r="G26" s="12"/>
      <c r="H26" s="12"/>
      <c r="I26" s="12"/>
    </row>
    <row r="27" spans="1:9" x14ac:dyDescent="0.3">
      <c r="A27" s="9" t="s">
        <v>5</v>
      </c>
      <c r="B27" s="10">
        <v>6.968</v>
      </c>
      <c r="C27" s="12"/>
      <c r="D27" s="12"/>
      <c r="E27" s="12"/>
      <c r="F27" s="12"/>
      <c r="G27" s="12"/>
      <c r="H27" s="12"/>
      <c r="I27" s="12"/>
    </row>
    <row r="28" spans="1:9" x14ac:dyDescent="0.3">
      <c r="A28" s="9" t="s">
        <v>5</v>
      </c>
      <c r="B28" s="10">
        <v>4.8529999999999998</v>
      </c>
      <c r="C28" s="12"/>
      <c r="D28" s="12"/>
      <c r="E28" s="12"/>
      <c r="F28" s="12"/>
      <c r="G28" s="12"/>
      <c r="H28" s="12"/>
      <c r="I28" s="12"/>
    </row>
    <row r="29" spans="1:9" x14ac:dyDescent="0.3">
      <c r="A29" s="9" t="s">
        <v>5</v>
      </c>
      <c r="B29" s="10">
        <v>5.5E-2</v>
      </c>
      <c r="C29" s="12"/>
      <c r="D29" s="12"/>
      <c r="E29" s="12"/>
      <c r="F29" s="12"/>
      <c r="G29" s="12"/>
      <c r="H29" s="12"/>
      <c r="I29" s="12"/>
    </row>
    <row r="30" spans="1:9" x14ac:dyDescent="0.3">
      <c r="A30" s="9" t="s">
        <v>5</v>
      </c>
      <c r="B30" s="10">
        <v>2.68</v>
      </c>
      <c r="C30" s="12"/>
      <c r="D30" s="12"/>
      <c r="E30" s="12"/>
      <c r="F30" s="12"/>
      <c r="G30" s="12"/>
      <c r="H30" s="12"/>
      <c r="I30" s="12"/>
    </row>
    <row r="31" spans="1:9" x14ac:dyDescent="0.3">
      <c r="A31" s="9" t="s">
        <v>5</v>
      </c>
      <c r="B31" s="10">
        <v>3.746</v>
      </c>
      <c r="C31" s="12"/>
      <c r="D31" s="12"/>
      <c r="E31" s="12"/>
      <c r="F31" s="12"/>
      <c r="G31" s="12"/>
      <c r="H31" s="12"/>
      <c r="I31" s="12"/>
    </row>
    <row r="32" spans="1:9" x14ac:dyDescent="0.3">
      <c r="A32" s="9" t="s">
        <v>5</v>
      </c>
      <c r="B32" s="10">
        <v>7.0330000000000004</v>
      </c>
      <c r="C32" s="12"/>
      <c r="D32" s="12"/>
      <c r="E32" s="12"/>
      <c r="F32" s="12"/>
      <c r="G32" s="12"/>
      <c r="H32" s="12"/>
      <c r="I32" s="12"/>
    </row>
    <row r="33" spans="1:22" x14ac:dyDescent="0.3">
      <c r="A33" s="9" t="s">
        <v>5</v>
      </c>
      <c r="B33" s="10">
        <v>5.0330000000000004</v>
      </c>
    </row>
    <row r="34" spans="1:22" x14ac:dyDescent="0.3">
      <c r="A34" s="9" t="s">
        <v>5</v>
      </c>
      <c r="B34" s="10">
        <v>5.569</v>
      </c>
    </row>
    <row r="35" spans="1:22" x14ac:dyDescent="0.3">
      <c r="A35" s="9" t="s">
        <v>5</v>
      </c>
      <c r="B35" s="10">
        <v>6.7119999999999997</v>
      </c>
    </row>
    <row r="36" spans="1:22" x14ac:dyDescent="0.3">
      <c r="A36" s="9" t="s">
        <v>5</v>
      </c>
      <c r="B36" s="10">
        <v>3.6629999999999998</v>
      </c>
    </row>
    <row r="37" spans="1:22" x14ac:dyDescent="0.3">
      <c r="A37" s="9" t="s">
        <v>5</v>
      </c>
      <c r="B37" s="10">
        <v>2.7410000000000001</v>
      </c>
      <c r="D37" s="6" t="s">
        <v>32</v>
      </c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</row>
    <row r="38" spans="1:22" x14ac:dyDescent="0.3">
      <c r="A38" s="9" t="s">
        <v>5</v>
      </c>
      <c r="B38" s="10">
        <v>6.2560000000000002</v>
      </c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</row>
    <row r="39" spans="1:22" x14ac:dyDescent="0.3">
      <c r="A39" s="9" t="s">
        <v>5</v>
      </c>
      <c r="B39" s="10">
        <v>5.3490000000000002</v>
      </c>
      <c r="D39" s="6" t="s">
        <v>33</v>
      </c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</row>
    <row r="40" spans="1:22" x14ac:dyDescent="0.3">
      <c r="A40" s="9" t="s">
        <v>5</v>
      </c>
      <c r="B40" s="10">
        <v>7.3</v>
      </c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</row>
    <row r="41" spans="1:22" x14ac:dyDescent="0.3">
      <c r="A41" s="9" t="s">
        <v>5</v>
      </c>
      <c r="B41" s="10">
        <v>5.4450000000000003</v>
      </c>
      <c r="D41" s="7" t="s">
        <v>34</v>
      </c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</row>
    <row r="42" spans="1:22" x14ac:dyDescent="0.3">
      <c r="A42" s="9" t="s">
        <v>5</v>
      </c>
      <c r="B42" s="10">
        <v>4.97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</row>
    <row r="43" spans="1:22" x14ac:dyDescent="0.3">
      <c r="A43" s="9" t="s">
        <v>5</v>
      </c>
      <c r="B43" s="10">
        <v>3.613</v>
      </c>
    </row>
    <row r="44" spans="1:22" x14ac:dyDescent="0.3">
      <c r="A44" s="9" t="s">
        <v>5</v>
      </c>
      <c r="B44" s="10">
        <v>7.5679999999999996</v>
      </c>
    </row>
    <row r="45" spans="1:22" x14ac:dyDescent="0.3">
      <c r="A45" s="9" t="s">
        <v>5</v>
      </c>
      <c r="B45" s="10">
        <v>5.8609999999999998</v>
      </c>
    </row>
    <row r="46" spans="1:22" x14ac:dyDescent="0.3">
      <c r="A46" s="9" t="s">
        <v>5</v>
      </c>
      <c r="B46" s="10">
        <v>4.157</v>
      </c>
    </row>
    <row r="47" spans="1:22" x14ac:dyDescent="0.3">
      <c r="A47" s="9" t="s">
        <v>5</v>
      </c>
      <c r="B47" s="10">
        <v>0.20300000000000001</v>
      </c>
    </row>
    <row r="48" spans="1:22" x14ac:dyDescent="0.3">
      <c r="A48" s="9" t="s">
        <v>5</v>
      </c>
      <c r="B48" s="10">
        <v>4.4409999999999998</v>
      </c>
    </row>
    <row r="49" spans="1:2" x14ac:dyDescent="0.3">
      <c r="A49" s="9" t="s">
        <v>5</v>
      </c>
      <c r="B49" s="10">
        <v>5.875</v>
      </c>
    </row>
    <row r="50" spans="1:2" x14ac:dyDescent="0.3">
      <c r="A50" s="9" t="s">
        <v>5</v>
      </c>
      <c r="B50" s="10">
        <v>5.7149999999999999</v>
      </c>
    </row>
    <row r="51" spans="1:2" x14ac:dyDescent="0.3">
      <c r="A51" s="9" t="s">
        <v>5</v>
      </c>
      <c r="B51" s="10">
        <v>0.28000000000000003</v>
      </c>
    </row>
    <row r="52" spans="1:2" x14ac:dyDescent="0.3">
      <c r="A52" s="9" t="s">
        <v>2</v>
      </c>
      <c r="B52" s="10">
        <v>-1.087</v>
      </c>
    </row>
    <row r="53" spans="1:2" x14ac:dyDescent="0.3">
      <c r="A53" s="9" t="s">
        <v>2</v>
      </c>
      <c r="B53" s="10">
        <v>1.819</v>
      </c>
    </row>
    <row r="54" spans="1:2" x14ac:dyDescent="0.3">
      <c r="A54" s="9" t="s">
        <v>2</v>
      </c>
      <c r="B54" s="10">
        <v>7.3999999999999996E-2</v>
      </c>
    </row>
    <row r="55" spans="1:2" x14ac:dyDescent="0.3">
      <c r="A55" s="9" t="s">
        <v>2</v>
      </c>
      <c r="B55" s="10">
        <v>1.7549999999999999</v>
      </c>
    </row>
    <row r="56" spans="1:2" x14ac:dyDescent="0.3">
      <c r="A56" s="9" t="s">
        <v>2</v>
      </c>
      <c r="B56" s="10">
        <v>1.889</v>
      </c>
    </row>
    <row r="57" spans="1:2" x14ac:dyDescent="0.3">
      <c r="A57" s="9" t="s">
        <v>2</v>
      </c>
      <c r="B57" s="10">
        <v>3.089</v>
      </c>
    </row>
    <row r="58" spans="1:2" x14ac:dyDescent="0.3">
      <c r="A58" s="9" t="s">
        <v>2</v>
      </c>
      <c r="B58" s="10">
        <v>4.008</v>
      </c>
    </row>
    <row r="59" spans="1:2" x14ac:dyDescent="0.3">
      <c r="A59" s="9" t="s">
        <v>2</v>
      </c>
      <c r="B59" s="10">
        <v>4.5510000000000002</v>
      </c>
    </row>
    <row r="60" spans="1:2" x14ac:dyDescent="0.3">
      <c r="A60" s="9" t="s">
        <v>2</v>
      </c>
      <c r="B60" s="10">
        <v>1.3720000000000001</v>
      </c>
    </row>
    <row r="61" spans="1:2" x14ac:dyDescent="0.3">
      <c r="A61" s="9" t="s">
        <v>2</v>
      </c>
      <c r="B61" s="10">
        <v>3.4129999999999998</v>
      </c>
    </row>
    <row r="62" spans="1:2" x14ac:dyDescent="0.3">
      <c r="A62" s="9" t="s">
        <v>2</v>
      </c>
      <c r="B62" s="10">
        <v>-4.1479999999999997</v>
      </c>
    </row>
    <row r="63" spans="1:2" x14ac:dyDescent="0.3">
      <c r="A63" s="9" t="s">
        <v>2</v>
      </c>
      <c r="B63" s="10">
        <v>2.823</v>
      </c>
    </row>
    <row r="64" spans="1:2" x14ac:dyDescent="0.3">
      <c r="A64" s="9" t="s">
        <v>2</v>
      </c>
      <c r="B64" s="10">
        <v>2.8650000000000002</v>
      </c>
    </row>
    <row r="65" spans="1:2" x14ac:dyDescent="0.3">
      <c r="A65" s="9" t="s">
        <v>2</v>
      </c>
      <c r="B65" s="10">
        <v>4.3689999999999998</v>
      </c>
    </row>
    <row r="66" spans="1:2" x14ac:dyDescent="0.3">
      <c r="A66" s="9" t="s">
        <v>2</v>
      </c>
      <c r="B66" s="10">
        <v>6.3369999999999997</v>
      </c>
    </row>
    <row r="67" spans="1:2" x14ac:dyDescent="0.3">
      <c r="A67" s="9" t="s">
        <v>2</v>
      </c>
      <c r="B67" s="10">
        <v>6.3079999999999998</v>
      </c>
    </row>
    <row r="68" spans="1:2" x14ac:dyDescent="0.3">
      <c r="A68" s="9" t="s">
        <v>2</v>
      </c>
      <c r="B68" s="10">
        <v>3.4940000000000002</v>
      </c>
    </row>
    <row r="69" spans="1:2" x14ac:dyDescent="0.3">
      <c r="A69" s="9" t="s">
        <v>2</v>
      </c>
      <c r="B69" s="10">
        <v>10.539</v>
      </c>
    </row>
    <row r="70" spans="1:2" x14ac:dyDescent="0.3">
      <c r="A70" s="9" t="s">
        <v>2</v>
      </c>
      <c r="B70" s="10">
        <v>3.84</v>
      </c>
    </row>
    <row r="71" spans="1:2" x14ac:dyDescent="0.3">
      <c r="A71" s="9" t="s">
        <v>2</v>
      </c>
      <c r="B71" s="10">
        <v>5.1230000000000002</v>
      </c>
    </row>
    <row r="72" spans="1:2" x14ac:dyDescent="0.3">
      <c r="A72" s="9" t="s">
        <v>2</v>
      </c>
      <c r="B72" s="10">
        <v>5.4850000000000003</v>
      </c>
    </row>
    <row r="73" spans="1:2" x14ac:dyDescent="0.3">
      <c r="A73" s="9" t="s">
        <v>2</v>
      </c>
      <c r="B73" s="10">
        <v>-1.8939999999999999</v>
      </c>
    </row>
    <row r="74" spans="1:2" x14ac:dyDescent="0.3">
      <c r="A74" s="9" t="s">
        <v>2</v>
      </c>
      <c r="B74" s="10">
        <v>8.016</v>
      </c>
    </row>
    <row r="75" spans="1:2" x14ac:dyDescent="0.3">
      <c r="A75" s="9" t="s">
        <v>2</v>
      </c>
      <c r="B75" s="10">
        <v>2.31</v>
      </c>
    </row>
    <row r="76" spans="1:2" x14ac:dyDescent="0.3">
      <c r="A76" s="9" t="s">
        <v>2</v>
      </c>
      <c r="B76" s="10">
        <v>3.8820000000000001</v>
      </c>
    </row>
    <row r="77" spans="1:2" x14ac:dyDescent="0.3">
      <c r="A77" s="9" t="s">
        <v>2</v>
      </c>
      <c r="B77" s="10">
        <v>7.03</v>
      </c>
    </row>
    <row r="78" spans="1:2" x14ac:dyDescent="0.3">
      <c r="A78" s="9" t="s">
        <v>2</v>
      </c>
      <c r="B78" s="10">
        <v>7.7270000000000003</v>
      </c>
    </row>
    <row r="79" spans="1:2" x14ac:dyDescent="0.3">
      <c r="A79" s="9" t="s">
        <v>2</v>
      </c>
      <c r="B79" s="10">
        <v>0.105</v>
      </c>
    </row>
    <row r="80" spans="1:2" x14ac:dyDescent="0.3">
      <c r="A80" s="9" t="s">
        <v>2</v>
      </c>
      <c r="B80" s="10">
        <v>3.65</v>
      </c>
    </row>
    <row r="81" spans="1:2" x14ac:dyDescent="0.3">
      <c r="A81" s="9" t="s">
        <v>2</v>
      </c>
      <c r="B81" s="10">
        <v>4.5469999999999997</v>
      </c>
    </row>
    <row r="82" spans="1:2" x14ac:dyDescent="0.3">
      <c r="A82" s="9" t="s">
        <v>2</v>
      </c>
      <c r="B82" s="10">
        <v>4.9850000000000003</v>
      </c>
    </row>
    <row r="83" spans="1:2" x14ac:dyDescent="0.3">
      <c r="A83" s="9" t="s">
        <v>2</v>
      </c>
      <c r="B83" s="10">
        <v>5.1589999999999998</v>
      </c>
    </row>
    <row r="84" spans="1:2" x14ac:dyDescent="0.3">
      <c r="A84" s="9" t="s">
        <v>2</v>
      </c>
      <c r="B84" s="10">
        <v>4.76</v>
      </c>
    </row>
    <row r="85" spans="1:2" x14ac:dyDescent="0.3">
      <c r="A85" s="9" t="s">
        <v>2</v>
      </c>
      <c r="B85" s="10">
        <v>4.9340000000000002</v>
      </c>
    </row>
    <row r="86" spans="1:2" x14ac:dyDescent="0.3">
      <c r="A86" s="9" t="s">
        <v>2</v>
      </c>
      <c r="B86" s="10">
        <v>3.1059999999999999</v>
      </c>
    </row>
    <row r="87" spans="1:2" x14ac:dyDescent="0.3">
      <c r="A87" s="9" t="s">
        <v>2</v>
      </c>
      <c r="B87" s="10">
        <v>5.5979999999999999</v>
      </c>
    </row>
    <row r="88" spans="1:2" x14ac:dyDescent="0.3">
      <c r="A88" s="9" t="s">
        <v>2</v>
      </c>
      <c r="B88" s="10">
        <v>2.1619999999999999</v>
      </c>
    </row>
    <row r="89" spans="1:2" x14ac:dyDescent="0.3">
      <c r="A89" s="9" t="s">
        <v>2</v>
      </c>
      <c r="B89" s="10">
        <v>6.52</v>
      </c>
    </row>
    <row r="90" spans="1:2" x14ac:dyDescent="0.3">
      <c r="A90" s="9" t="s">
        <v>2</v>
      </c>
      <c r="B90" s="10">
        <v>7.0460000000000003</v>
      </c>
    </row>
    <row r="91" spans="1:2" x14ac:dyDescent="0.3">
      <c r="A91" s="9" t="s">
        <v>2</v>
      </c>
      <c r="B91" s="10">
        <v>1.7569999999999999</v>
      </c>
    </row>
    <row r="92" spans="1:2" x14ac:dyDescent="0.3">
      <c r="A92" s="9" t="s">
        <v>2</v>
      </c>
      <c r="B92" s="10">
        <v>1.8480000000000001</v>
      </c>
    </row>
    <row r="93" spans="1:2" x14ac:dyDescent="0.3">
      <c r="A93" s="9" t="s">
        <v>2</v>
      </c>
      <c r="B93" s="10">
        <v>1.0960000000000001</v>
      </c>
    </row>
    <row r="94" spans="1:2" x14ac:dyDescent="0.3">
      <c r="A94" s="9" t="s">
        <v>2</v>
      </c>
      <c r="B94" s="10">
        <v>2.145</v>
      </c>
    </row>
    <row r="95" spans="1:2" x14ac:dyDescent="0.3">
      <c r="A95" s="9" t="s">
        <v>2</v>
      </c>
      <c r="B95" s="10">
        <v>8.4350000000000005</v>
      </c>
    </row>
    <row r="96" spans="1:2" x14ac:dyDescent="0.3">
      <c r="A96" s="9" t="s">
        <v>2</v>
      </c>
      <c r="B96" s="10">
        <v>6.0990000000000002</v>
      </c>
    </row>
    <row r="97" spans="1:2" x14ac:dyDescent="0.3">
      <c r="A97" s="9" t="s">
        <v>2</v>
      </c>
      <c r="B97" s="10">
        <v>3.972</v>
      </c>
    </row>
    <row r="98" spans="1:2" x14ac:dyDescent="0.3">
      <c r="A98" s="9" t="s">
        <v>2</v>
      </c>
      <c r="B98" s="10">
        <v>2.4089999999999998</v>
      </c>
    </row>
    <row r="99" spans="1:2" x14ac:dyDescent="0.3">
      <c r="A99" s="9" t="s">
        <v>2</v>
      </c>
      <c r="B99" s="10">
        <v>0.56899999999999995</v>
      </c>
    </row>
    <row r="100" spans="1:2" x14ac:dyDescent="0.3">
      <c r="A100" s="9" t="s">
        <v>2</v>
      </c>
      <c r="B100" s="10">
        <v>7.0129999999999999</v>
      </c>
    </row>
    <row r="101" spans="1:2" x14ac:dyDescent="0.3">
      <c r="A101" s="9" t="s">
        <v>2</v>
      </c>
      <c r="B101" s="10">
        <v>2.5939999999999999</v>
      </c>
    </row>
  </sheetData>
  <mergeCells count="3">
    <mergeCell ref="D37:V38"/>
    <mergeCell ref="D39:V40"/>
    <mergeCell ref="D41:V42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1</vt:lpstr>
      <vt:lpstr>2</vt:lpstr>
      <vt:lpstr>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Matthew.Bowyer</dc:creator>
  <cp:lastModifiedBy>Matthew Bowyer</cp:lastModifiedBy>
  <dcterms:created xsi:type="dcterms:W3CDTF">2015-06-05T18:17:20Z</dcterms:created>
  <dcterms:modified xsi:type="dcterms:W3CDTF">2025-09-13T13:14:58Z</dcterms:modified>
</cp:coreProperties>
</file>